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8_{FE58756F-E4D1-44B0-B898-370E0FBBA53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学際日本学プログラム" sheetId="15" r:id="rId1"/>
    <sheet name="学際日本学プログラム(記載例)" sheetId="16" r:id="rId2"/>
    <sheet name="モジュール一覧" sheetId="17" r:id="rId3"/>
  </sheets>
  <definedNames>
    <definedName name="_xlnm.Print_Area" localSheetId="2">モジュール一覧!$A$1:$K$108</definedName>
    <definedName name="_xlnm.Print_Area" localSheetId="0">学際日本学プログラム!$A$1:$K$22</definedName>
    <definedName name="_xlnm.Print_Area" localSheetId="1">'学際日本学プログラム(記載例)'!$A$1:$K$31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6" l="1"/>
  <c r="H3" i="16" s="1"/>
  <c r="G4" i="16"/>
  <c r="H4" i="16" s="1"/>
  <c r="J4" i="16"/>
  <c r="G5" i="16"/>
  <c r="H5" i="16" s="1"/>
  <c r="I5" i="16"/>
  <c r="J5" i="16"/>
  <c r="G7" i="16"/>
  <c r="H7" i="16" s="1"/>
  <c r="I7" i="16"/>
  <c r="J7" i="16"/>
  <c r="G8" i="16"/>
  <c r="H8" i="16" s="1"/>
  <c r="J8" i="16"/>
  <c r="G9" i="16"/>
  <c r="H9" i="16" s="1"/>
  <c r="G10" i="16"/>
  <c r="I10" i="16" s="1"/>
  <c r="G11" i="16"/>
  <c r="I11" i="16" s="1"/>
  <c r="H11" i="16"/>
  <c r="F12" i="16"/>
  <c r="J12" i="16" s="1"/>
  <c r="H12" i="16"/>
  <c r="G13" i="16"/>
  <c r="I13" i="16" s="1"/>
  <c r="H13" i="16"/>
  <c r="J13" i="16"/>
  <c r="G14" i="16"/>
  <c r="I14" i="16" s="1"/>
  <c r="J14" i="16"/>
  <c r="G15" i="16"/>
  <c r="I15" i="16" s="1"/>
  <c r="H15" i="16"/>
  <c r="J15" i="16"/>
  <c r="G17" i="16"/>
  <c r="E18" i="16"/>
  <c r="F18" i="16"/>
  <c r="G12" i="16" l="1"/>
  <c r="I9" i="16"/>
  <c r="I4" i="16"/>
  <c r="I3" i="16"/>
  <c r="I8" i="16"/>
  <c r="H14" i="16"/>
  <c r="G18" i="16"/>
  <c r="F16" i="16"/>
  <c r="G16" i="16"/>
  <c r="H16" i="16" s="1"/>
  <c r="J18" i="16"/>
  <c r="I12" i="16"/>
  <c r="H10" i="16"/>
  <c r="F17" i="15"/>
  <c r="E17" i="15"/>
  <c r="G16" i="15"/>
  <c r="J14" i="15"/>
  <c r="G14" i="15"/>
  <c r="I14" i="15" s="1"/>
  <c r="J13" i="15"/>
  <c r="G13" i="15"/>
  <c r="I13" i="15" s="1"/>
  <c r="J12" i="15"/>
  <c r="G12" i="15"/>
  <c r="I12" i="15" s="1"/>
  <c r="F11" i="15"/>
  <c r="J11" i="15" s="1"/>
  <c r="F15" i="15" s="1"/>
  <c r="G10" i="15"/>
  <c r="I10" i="15" s="1"/>
  <c r="I9" i="15"/>
  <c r="G9" i="15"/>
  <c r="I8" i="15"/>
  <c r="H8" i="15"/>
  <c r="G8" i="15"/>
  <c r="J7" i="15"/>
  <c r="G7" i="15"/>
  <c r="I7" i="15" s="1"/>
  <c r="J6" i="15"/>
  <c r="G6" i="15"/>
  <c r="H6" i="15" s="1"/>
  <c r="J5" i="15"/>
  <c r="I5" i="15"/>
  <c r="H5" i="15"/>
  <c r="G5" i="15"/>
  <c r="J4" i="15"/>
  <c r="G4" i="15"/>
  <c r="H4" i="15" s="1"/>
  <c r="G3" i="15"/>
  <c r="I4" i="15" l="1"/>
  <c r="I6" i="15"/>
  <c r="G17" i="15"/>
  <c r="H7" i="15"/>
  <c r="I11" i="15"/>
  <c r="H18" i="16"/>
  <c r="I16" i="16"/>
  <c r="I18" i="16" s="1"/>
  <c r="J17" i="15"/>
  <c r="H3" i="15"/>
  <c r="G11" i="15"/>
  <c r="I3" i="15"/>
  <c r="H10" i="15"/>
  <c r="H11" i="15"/>
  <c r="H12" i="15"/>
  <c r="H13" i="15"/>
  <c r="H14" i="15"/>
  <c r="G15" i="15"/>
  <c r="H15" i="15" s="1"/>
  <c r="H9" i="15"/>
  <c r="H17" i="15" l="1"/>
  <c r="I15" i="15"/>
  <c r="I17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7" authorId="0" shapeId="0" xr:uid="{00000000-0006-0000-0300-000001000000}">
      <text>
        <r>
          <rPr>
            <b/>
            <sz val="10"/>
            <color rgb="FFFF0000"/>
            <rFont val="Yu Gothic UI"/>
            <family val="3"/>
            <charset val="128"/>
          </rPr>
          <t>「それ以外」には、成績確認表上で【自由選択科目】として表示されている科目（数学入門など）の修得単位を記載する。成績確認表上で 「そのほか」に分類されている科目ではないので、絶対記載しないように注意する（重複履修不可科目、副専攻など）。</t>
        </r>
      </text>
    </comment>
  </commentList>
</comments>
</file>

<file path=xl/sharedStrings.xml><?xml version="1.0" encoding="utf-8"?>
<sst xmlns="http://schemas.openxmlformats.org/spreadsheetml/2006/main" count="433" uniqueCount="316">
  <si>
    <t>英語</t>
    <rPh sb="0" eb="2">
      <t>エイゴ</t>
    </rPh>
    <phoneticPr fontId="1"/>
  </si>
  <si>
    <t>修得単位</t>
    <rPh sb="0" eb="2">
      <t>シュウトク</t>
    </rPh>
    <rPh sb="2" eb="4">
      <t>タンイ</t>
    </rPh>
    <phoneticPr fontId="1"/>
  </si>
  <si>
    <t>超過単位</t>
    <rPh sb="0" eb="2">
      <t>チョウカ</t>
    </rPh>
    <rPh sb="2" eb="4">
      <t>タンイ</t>
    </rPh>
    <phoneticPr fontId="1"/>
  </si>
  <si>
    <t>備考</t>
    <rPh sb="0" eb="2">
      <t>ビコウ</t>
    </rPh>
    <phoneticPr fontId="1"/>
  </si>
  <si>
    <t>卒業要件
算入単位</t>
    <rPh sb="0" eb="2">
      <t>ソツギョウ</t>
    </rPh>
    <rPh sb="2" eb="4">
      <t>ヨウケン</t>
    </rPh>
    <rPh sb="5" eb="7">
      <t>サンニュウ</t>
    </rPh>
    <rPh sb="7" eb="9">
      <t>タンイ</t>
    </rPh>
    <phoneticPr fontId="1"/>
  </si>
  <si>
    <t>残り
必要単位</t>
    <rPh sb="0" eb="1">
      <t>ノコ</t>
    </rPh>
    <rPh sb="3" eb="5">
      <t>ヒツヨウ</t>
    </rPh>
    <rPh sb="5" eb="7">
      <t>タンイ</t>
    </rPh>
    <phoneticPr fontId="1"/>
  </si>
  <si>
    <t>卒業要件
単位</t>
    <rPh sb="0" eb="2">
      <t>ソツギョウ</t>
    </rPh>
    <rPh sb="2" eb="4">
      <t>ヨウケン</t>
    </rPh>
    <rPh sb="5" eb="7">
      <t>タンイ</t>
    </rPh>
    <phoneticPr fontId="1"/>
  </si>
  <si>
    <t>科目区分</t>
    <rPh sb="0" eb="2">
      <t>カモク</t>
    </rPh>
    <rPh sb="2" eb="4">
      <t>クブン</t>
    </rPh>
    <phoneticPr fontId="1"/>
  </si>
  <si>
    <t>知識・理解科目</t>
    <rPh sb="0" eb="2">
      <t>チシキ</t>
    </rPh>
    <rPh sb="3" eb="5">
      <t>リカイ</t>
    </rPh>
    <rPh sb="5" eb="7">
      <t>カモク</t>
    </rPh>
    <phoneticPr fontId="1"/>
  </si>
  <si>
    <t>学部共通基礎科目</t>
    <rPh sb="0" eb="2">
      <t>ガクブ</t>
    </rPh>
    <rPh sb="2" eb="4">
      <t>キョウツウ</t>
    </rPh>
    <rPh sb="4" eb="6">
      <t>キソ</t>
    </rPh>
    <rPh sb="6" eb="8">
      <t>カモク</t>
    </rPh>
    <phoneticPr fontId="1"/>
  </si>
  <si>
    <t>専門科目</t>
    <rPh sb="0" eb="2">
      <t>センモン</t>
    </rPh>
    <rPh sb="2" eb="4">
      <t>カモク</t>
    </rPh>
    <phoneticPr fontId="1"/>
  </si>
  <si>
    <t>教養教育に関する科目</t>
    <rPh sb="0" eb="2">
      <t>キョウヨウ</t>
    </rPh>
    <rPh sb="2" eb="4">
      <t>キョウイク</t>
    </rPh>
    <rPh sb="5" eb="6">
      <t>カン</t>
    </rPh>
    <rPh sb="8" eb="10">
      <t>カモク</t>
    </rPh>
    <phoneticPr fontId="1"/>
  </si>
  <si>
    <t>プログラム基礎科目</t>
    <rPh sb="5" eb="7">
      <t>キソ</t>
    </rPh>
    <rPh sb="7" eb="9">
      <t>カモク</t>
    </rPh>
    <phoneticPr fontId="1"/>
  </si>
  <si>
    <t>プログラム中核科目</t>
    <rPh sb="5" eb="7">
      <t>チュウカク</t>
    </rPh>
    <rPh sb="7" eb="9">
      <t>カモク</t>
    </rPh>
    <phoneticPr fontId="1"/>
  </si>
  <si>
    <t>その他専門科目</t>
    <rPh sb="2" eb="3">
      <t>タ</t>
    </rPh>
    <rPh sb="3" eb="5">
      <t>センモン</t>
    </rPh>
    <rPh sb="5" eb="7">
      <t>カモク</t>
    </rPh>
    <phoneticPr fontId="1"/>
  </si>
  <si>
    <t>アカデミックスキル科目</t>
    <rPh sb="9" eb="11">
      <t>カモク</t>
    </rPh>
    <phoneticPr fontId="1"/>
  </si>
  <si>
    <t>外国語</t>
    <rPh sb="0" eb="3">
      <t>ガイコクゴ</t>
    </rPh>
    <phoneticPr fontId="1"/>
  </si>
  <si>
    <t>アカデミック・ライティング</t>
    <phoneticPr fontId="1"/>
  </si>
  <si>
    <t>初修外国語</t>
    <rPh sb="0" eb="2">
      <t>ショシュウ</t>
    </rPh>
    <rPh sb="2" eb="5">
      <t>ガイコクゴ</t>
    </rPh>
    <phoneticPr fontId="1"/>
  </si>
  <si>
    <t>卒業論文</t>
    <rPh sb="0" eb="2">
      <t>ソツギョウ</t>
    </rPh>
    <rPh sb="2" eb="4">
      <t>ロンブン</t>
    </rPh>
    <phoneticPr fontId="1"/>
  </si>
  <si>
    <t>自由選択科目</t>
    <rPh sb="0" eb="2">
      <t>ジユウ</t>
    </rPh>
    <rPh sb="2" eb="4">
      <t>センタク</t>
    </rPh>
    <rPh sb="4" eb="6">
      <t>カモク</t>
    </rPh>
    <phoneticPr fontId="1"/>
  </si>
  <si>
    <t>合計</t>
    <rPh sb="0" eb="2">
      <t>ゴウケイ</t>
    </rPh>
    <phoneticPr fontId="1"/>
  </si>
  <si>
    <t>追加の外国語</t>
    <rPh sb="0" eb="2">
      <t>ツイカ</t>
    </rPh>
    <rPh sb="3" eb="6">
      <t>ガイコクゴ</t>
    </rPh>
    <phoneticPr fontId="1"/>
  </si>
  <si>
    <t>これまで修得した単位</t>
    <rPh sb="4" eb="6">
      <t>シュウトク</t>
    </rPh>
    <rPh sb="8" eb="10">
      <t>タンイ</t>
    </rPh>
    <phoneticPr fontId="1"/>
  </si>
  <si>
    <t>この卒業要件シートは，このシートの条件を満たしていれば，必ず卒業要件を満たすことを保証するものではありません．
学生便覧をよく読み，より細かい卒業要件を各自確認して下さい．</t>
    <rPh sb="68" eb="69">
      <t>コマ</t>
    </rPh>
    <rPh sb="71" eb="75">
      <t>ソツギョウヨウケン</t>
    </rPh>
    <rPh sb="76" eb="80">
      <t>カクジカクニン</t>
    </rPh>
    <rPh sb="82" eb="83">
      <t>クダ</t>
    </rPh>
    <phoneticPr fontId="1"/>
  </si>
  <si>
    <t>「スタディスキルズI」，「スタディスキルズII」，「スタディスキルズIII」，「データサイエンス総論I」各1単位，合計4単位が必修</t>
    <rPh sb="48" eb="50">
      <t>ソウロン</t>
    </rPh>
    <rPh sb="52" eb="53">
      <t>カク</t>
    </rPh>
    <rPh sb="54" eb="56">
      <t>タンイ</t>
    </rPh>
    <rPh sb="57" eb="59">
      <t>ゴウケイ</t>
    </rPh>
    <rPh sb="60" eb="62">
      <t>タンイ</t>
    </rPh>
    <rPh sb="63" eb="65">
      <t>ヒッシュウ</t>
    </rPh>
    <phoneticPr fontId="1"/>
  </si>
  <si>
    <t>「経済学入門」，「経営学入門」，「日本経済入門」，「人文社会科学入門」各2単位，合計8単位が必修</t>
    <rPh sb="1" eb="6">
      <t>ケイザイガクニュウモン</t>
    </rPh>
    <rPh sb="9" eb="14">
      <t>ケイエイガクニュウモン</t>
    </rPh>
    <rPh sb="17" eb="23">
      <t>ニホンケイザイニュウモン</t>
    </rPh>
    <rPh sb="26" eb="34">
      <t>ジンブンシャカイカガクニュウモン</t>
    </rPh>
    <rPh sb="35" eb="36">
      <t>カク</t>
    </rPh>
    <rPh sb="37" eb="39">
      <t>タンイ</t>
    </rPh>
    <rPh sb="40" eb="42">
      <t>ゴウケイ</t>
    </rPh>
    <rPh sb="43" eb="45">
      <t>タンイ</t>
    </rPh>
    <rPh sb="46" eb="48">
      <t>ヒッシュウ</t>
    </rPh>
    <phoneticPr fontId="1"/>
  </si>
  <si>
    <t>「アカデミック英語入門L」，「アカデミック英語入門R」各1単位，合計2単位が必修</t>
    <rPh sb="7" eb="11">
      <t>エイゴニュウモン</t>
    </rPh>
    <rPh sb="21" eb="25">
      <t>エイゴニュウモン</t>
    </rPh>
    <rPh sb="27" eb="28">
      <t>カク</t>
    </rPh>
    <rPh sb="29" eb="31">
      <t>タンイ</t>
    </rPh>
    <rPh sb="32" eb="34">
      <t>ゴウケイ</t>
    </rPh>
    <rPh sb="35" eb="37">
      <t>タンイ</t>
    </rPh>
    <rPh sb="38" eb="40">
      <t>ヒッシュウ</t>
    </rPh>
    <phoneticPr fontId="1"/>
  </si>
  <si>
    <t>初修外国語6単位が必修</t>
    <rPh sb="0" eb="5">
      <t>ショシュウガイコクゴ</t>
    </rPh>
    <rPh sb="6" eb="8">
      <t>タンイ</t>
    </rPh>
    <rPh sb="9" eb="11">
      <t>ヒッシュウ</t>
    </rPh>
    <phoneticPr fontId="1"/>
  </si>
  <si>
    <t>「卒業論文」8単位は必修</t>
    <rPh sb="1" eb="5">
      <t>ソツギョウロンブン</t>
    </rPh>
    <rPh sb="7" eb="9">
      <t>タンイ</t>
    </rPh>
    <rPh sb="10" eb="12">
      <t>ヒッシュウ</t>
    </rPh>
    <phoneticPr fontId="1"/>
  </si>
  <si>
    <t>↓</t>
    <phoneticPr fontId="1"/>
  </si>
  <si>
    <t>注  意</t>
    <rPh sb="0" eb="1">
      <t>チュウ</t>
    </rPh>
    <rPh sb="3" eb="4">
      <t>イ</t>
    </rPh>
    <phoneticPr fontId="1"/>
  </si>
  <si>
    <t>学際日本学プログラム</t>
    <rPh sb="0" eb="4">
      <t>ガクサイニホン</t>
    </rPh>
    <phoneticPr fontId="1"/>
  </si>
  <si>
    <t>「アカデミックライティング」2単位が必修</t>
    <rPh sb="15" eb="17">
      <t>タンイ</t>
    </rPh>
    <rPh sb="18" eb="20">
      <t>ヒッシュウ</t>
    </rPh>
    <phoneticPr fontId="1"/>
  </si>
  <si>
    <t>基礎モジュール2つ（必修の日本学基礎モジュールを含む）及び中核モジュール1つを含む</t>
    <rPh sb="0" eb="2">
      <t>キソ</t>
    </rPh>
    <rPh sb="10" eb="12">
      <t>ヒッシュウ</t>
    </rPh>
    <rPh sb="13" eb="18">
      <t>ニホンガクキソ</t>
    </rPh>
    <rPh sb="24" eb="25">
      <t>フク</t>
    </rPh>
    <rPh sb="27" eb="28">
      <t>オヨ</t>
    </rPh>
    <rPh sb="29" eb="31">
      <t>チュウカク</t>
    </rPh>
    <rPh sb="39" eb="40">
      <t>フク</t>
    </rPh>
    <phoneticPr fontId="1"/>
  </si>
  <si>
    <t>「学修デザイン演習I」（2単位），「学修デザイン演習II」（1単位），「外国語文献講読I」（2単位），「外国語文献講読II」（2単位）が必修
「学際日本学実習」（1単位），「学際日本学演習」（2単位），「共修日本学演習」（2単位）から8単位以上を修得</t>
    <rPh sb="1" eb="3">
      <t>ガクシュウ</t>
    </rPh>
    <rPh sb="7" eb="9">
      <t>エンシュウ</t>
    </rPh>
    <rPh sb="13" eb="15">
      <t>タンイ</t>
    </rPh>
    <rPh sb="18" eb="20">
      <t>ガクシュウ</t>
    </rPh>
    <rPh sb="24" eb="26">
      <t>エンシュウ</t>
    </rPh>
    <rPh sb="31" eb="33">
      <t>タンイ</t>
    </rPh>
    <rPh sb="36" eb="39">
      <t>ガイコクゴ</t>
    </rPh>
    <rPh sb="39" eb="41">
      <t>ブンケン</t>
    </rPh>
    <rPh sb="41" eb="43">
      <t>コウドク</t>
    </rPh>
    <rPh sb="47" eb="49">
      <t>タンイ</t>
    </rPh>
    <rPh sb="64" eb="66">
      <t>タンイ</t>
    </rPh>
    <rPh sb="68" eb="70">
      <t>ヒッシュウ</t>
    </rPh>
    <rPh sb="72" eb="79">
      <t>ガクサイニホンガクジッシュウ</t>
    </rPh>
    <rPh sb="82" eb="84">
      <t>タンイ</t>
    </rPh>
    <rPh sb="87" eb="94">
      <t>ガクサイニホンガクエンシュウ</t>
    </rPh>
    <rPh sb="97" eb="99">
      <t>タンイ</t>
    </rPh>
    <rPh sb="102" eb="107">
      <t>キョウシュウニホンガク</t>
    </rPh>
    <rPh sb="107" eb="109">
      <t>エンシュウ</t>
    </rPh>
    <rPh sb="112" eb="114">
      <t>タンイ</t>
    </rPh>
    <rPh sb="118" eb="120">
      <t>タンイ</t>
    </rPh>
    <rPh sb="120" eb="122">
      <t>イジョウ</t>
    </rPh>
    <rPh sb="123" eb="125">
      <t>シュウトク</t>
    </rPh>
    <phoneticPr fontId="1"/>
  </si>
  <si>
    <t>超過単位から</t>
    <rPh sb="0" eb="4">
      <t>チョウカタンイ</t>
    </rPh>
    <phoneticPr fontId="1"/>
  </si>
  <si>
    <t>それ以外</t>
    <rPh sb="2" eb="4">
      <t>イガイ</t>
    </rPh>
    <phoneticPr fontId="1"/>
  </si>
  <si>
    <t>→「超過単位から」の自由選択科目は自動計算される．</t>
    <phoneticPr fontId="1"/>
  </si>
  <si>
    <t>追加の外国語に算定</t>
  </si>
  <si>
    <t>→「追加の外国語」は自動計算される．
※英語と初修外国語の超過単位数</t>
  </si>
  <si>
    <t>※バグがあれば学務係にお知らせ下さい．</t>
    <rPh sb="7" eb="10">
      <t>ガクムカカリ</t>
    </rPh>
    <rPh sb="12" eb="13">
      <t>シ</t>
    </rPh>
    <rPh sb="15" eb="16">
      <t>クダ</t>
    </rPh>
    <phoneticPr fontId="1"/>
  </si>
  <si>
    <t>注意</t>
    <rPh sb="0" eb="2">
      <t>チュウイ</t>
    </rPh>
    <phoneticPr fontId="1"/>
  </si>
  <si>
    <t>・経済学プログラムと経営学プログラムでは，専門知識の体系的履修のための手引きとして使用してください。</t>
    <rPh sb="1" eb="4">
      <t>ケイザイガク</t>
    </rPh>
    <rPh sb="10" eb="13">
      <t>ケイエイガク</t>
    </rPh>
    <rPh sb="21" eb="23">
      <t>センモン</t>
    </rPh>
    <rPh sb="23" eb="25">
      <t>チシキ</t>
    </rPh>
    <rPh sb="26" eb="29">
      <t>タイケイテキ</t>
    </rPh>
    <rPh sb="29" eb="31">
      <t>リシュウ</t>
    </rPh>
    <rPh sb="35" eb="37">
      <t>テビ</t>
    </rPh>
    <rPh sb="41" eb="43">
      <t>シヨウ</t>
    </rPh>
    <phoneticPr fontId="1"/>
  </si>
  <si>
    <t>・学際日本学プログラムと地域リーダープログラムでは，卒業要件に関わります。</t>
    <phoneticPr fontId="1"/>
  </si>
  <si>
    <t>・履修要件については，各授業科目のシラバスも必ず確認してください。</t>
    <rPh sb="1" eb="3">
      <t>リシュウ</t>
    </rPh>
    <rPh sb="3" eb="5">
      <t>ヨウケン</t>
    </rPh>
    <rPh sb="11" eb="12">
      <t>カク</t>
    </rPh>
    <rPh sb="12" eb="14">
      <t>ジュギョウ</t>
    </rPh>
    <rPh sb="14" eb="16">
      <t>カモク</t>
    </rPh>
    <rPh sb="22" eb="23">
      <t>カナラ</t>
    </rPh>
    <rPh sb="24" eb="26">
      <t>カクニン</t>
    </rPh>
    <phoneticPr fontId="1"/>
  </si>
  <si>
    <t>・科目は開講されていても，経済科学部向けとしては「未開講」「休講」の扱いになっているものがあります。</t>
    <rPh sb="1" eb="3">
      <t>カモク</t>
    </rPh>
    <rPh sb="4" eb="6">
      <t>カイコウ</t>
    </rPh>
    <rPh sb="13" eb="18">
      <t>ケイザイカガクブ</t>
    </rPh>
    <rPh sb="18" eb="19">
      <t>ム</t>
    </rPh>
    <rPh sb="25" eb="28">
      <t>ミカイコウ</t>
    </rPh>
    <rPh sb="30" eb="32">
      <t>キュウコウ</t>
    </rPh>
    <rPh sb="34" eb="35">
      <t>アツカ</t>
    </rPh>
    <phoneticPr fontId="1"/>
  </si>
  <si>
    <t>(1)基礎モジュール</t>
    <phoneticPr fontId="1"/>
  </si>
  <si>
    <t>モジュール名</t>
  </si>
  <si>
    <t>授業科目</t>
  </si>
  <si>
    <t>モジュール修了条件</t>
  </si>
  <si>
    <t>分野</t>
    <rPh sb="0" eb="2">
      <t>ブンヤ</t>
    </rPh>
    <phoneticPr fontId="1"/>
  </si>
  <si>
    <t>備考(履修要件など)</t>
    <rPh sb="0" eb="2">
      <t>ビコウ</t>
    </rPh>
    <rPh sb="3" eb="5">
      <t>リシュウ</t>
    </rPh>
    <rPh sb="5" eb="7">
      <t>ヨウケン</t>
    </rPh>
    <phoneticPr fontId="1"/>
  </si>
  <si>
    <t>経済学基礎モジュール</t>
    <phoneticPr fontId="1"/>
  </si>
  <si>
    <t>入門ミクロ経済学</t>
    <phoneticPr fontId="1"/>
  </si>
  <si>
    <t>全ての授業科目の単位修得</t>
    <phoneticPr fontId="1"/>
  </si>
  <si>
    <t>経済学</t>
    <phoneticPr fontId="1"/>
  </si>
  <si>
    <t>入門マクロ経済学</t>
  </si>
  <si>
    <t>入門社会経済学</t>
  </si>
  <si>
    <t>企業経営・会計基礎モジュール</t>
    <phoneticPr fontId="1"/>
  </si>
  <si>
    <t>経営学概論Ⅰ</t>
    <phoneticPr fontId="1"/>
  </si>
  <si>
    <t>経営学・会計学</t>
    <rPh sb="0" eb="3">
      <t>ケイエイガク</t>
    </rPh>
    <rPh sb="4" eb="7">
      <t>カイケイガク</t>
    </rPh>
    <phoneticPr fontId="1"/>
  </si>
  <si>
    <t>経営学概論Ⅱ</t>
    <phoneticPr fontId="1"/>
  </si>
  <si>
    <t>会計学概論Ⅰ</t>
  </si>
  <si>
    <t>会計学概論Ⅱ</t>
  </si>
  <si>
    <t>Introduction to Interdisciplinary
Japanese Studies</t>
    <phoneticPr fontId="1"/>
  </si>
  <si>
    <t>Introduction to Interdisciplinary Japanese Studiesを含む４科目の単位修得</t>
    <phoneticPr fontId="1"/>
  </si>
  <si>
    <t>日本学</t>
    <rPh sb="0" eb="3">
      <t>ニホンガク</t>
    </rPh>
    <phoneticPr fontId="1"/>
  </si>
  <si>
    <t>文化社会論基礎</t>
  </si>
  <si>
    <t>映像社会論基礎</t>
  </si>
  <si>
    <t>経済社会論基礎</t>
  </si>
  <si>
    <t>文字文化史と表現</t>
  </si>
  <si>
    <t>心理学基礎モジュール</t>
    <phoneticPr fontId="1"/>
  </si>
  <si>
    <t>心理学概論Ａ</t>
    <phoneticPr fontId="1"/>
  </si>
  <si>
    <t>全ての授業科目の単位修得</t>
  </si>
  <si>
    <t>心理学</t>
    <rPh sb="0" eb="3">
      <t>シンリガク</t>
    </rPh>
    <phoneticPr fontId="1"/>
  </si>
  <si>
    <t>初年次に心理学の入門的科目を履修済みであることが望ましい。</t>
    <phoneticPr fontId="1"/>
  </si>
  <si>
    <t>心理学概論Ｂ</t>
  </si>
  <si>
    <t>心理学研究法</t>
  </si>
  <si>
    <t>心理学統計法</t>
  </si>
  <si>
    <t>人間学基礎モジュール</t>
    <phoneticPr fontId="1"/>
  </si>
  <si>
    <t>人間学研究法Ａ</t>
    <phoneticPr fontId="1"/>
  </si>
  <si>
    <t>人間学</t>
    <rPh sb="0" eb="3">
      <t>ニンゲンガク</t>
    </rPh>
    <phoneticPr fontId="1"/>
  </si>
  <si>
    <t>人間学研究法Ｂ</t>
  </si>
  <si>
    <t>哲学概説</t>
  </si>
  <si>
    <t>人間学概説</t>
  </si>
  <si>
    <t>⻄洋哲学史概説</t>
  </si>
  <si>
    <t>宗教学概説</t>
  </si>
  <si>
    <t>芸術学概説Ａ</t>
  </si>
  <si>
    <t>芸術学概説Ｂ</t>
  </si>
  <si>
    <t>歴史学基礎モジュール</t>
    <phoneticPr fontId="1"/>
  </si>
  <si>
    <t>史学概説</t>
    <phoneticPr fontId="1"/>
  </si>
  <si>
    <t>史学</t>
    <rPh sb="0" eb="2">
      <t>シガク</t>
    </rPh>
    <phoneticPr fontId="1"/>
  </si>
  <si>
    <t>日本史概説</t>
  </si>
  <si>
    <t>アジア史概説</t>
  </si>
  <si>
    <t>⻄洋史概説</t>
  </si>
  <si>
    <t>地域資料論基礎モジュール</t>
    <phoneticPr fontId="1"/>
  </si>
  <si>
    <t>文化人類学概説</t>
    <phoneticPr fontId="1"/>
  </si>
  <si>
    <t>３科目の単位修得</t>
    <phoneticPr fontId="1"/>
  </si>
  <si>
    <t>人文地理学・文化人類学・⺠俗学</t>
    <phoneticPr fontId="1"/>
  </si>
  <si>
    <t>⺠俗学概説</t>
  </si>
  <si>
    <t>地誌学概説</t>
  </si>
  <si>
    <t>地理学概説</t>
  </si>
  <si>
    <t>考古学概説</t>
  </si>
  <si>
    <t>芸能論概説</t>
  </si>
  <si>
    <t>社会学基礎モジュール</t>
    <phoneticPr fontId="1"/>
  </si>
  <si>
    <t>社会学概説</t>
    <phoneticPr fontId="1"/>
  </si>
  <si>
    <t>社会学</t>
    <rPh sb="0" eb="3">
      <t>シャカイガク</t>
    </rPh>
    <phoneticPr fontId="1"/>
  </si>
  <si>
    <t>社会調査概説</t>
  </si>
  <si>
    <t>文化人類学概説</t>
  </si>
  <si>
    <t>メディア論基礎モジュール</t>
  </si>
  <si>
    <t>メディア社会文化論概説Ａ</t>
    <phoneticPr fontId="1"/>
  </si>
  <si>
    <t>６単位分の授業科目の単位修得</t>
    <phoneticPr fontId="1"/>
  </si>
  <si>
    <t>情報・社会学</t>
    <phoneticPr fontId="1"/>
  </si>
  <si>
    <t>メディア社会文化論概説Ｂ</t>
    <phoneticPr fontId="1"/>
  </si>
  <si>
    <t>メディア論実習Ａ</t>
  </si>
  <si>
    <t>メディア論実習Ｂ</t>
  </si>
  <si>
    <t>メディア論実習Ｃ</t>
  </si>
  <si>
    <t>メディア論実習Ｄ</t>
  </si>
  <si>
    <t>博物館学基礎モジュール</t>
    <phoneticPr fontId="1"/>
  </si>
  <si>
    <t>博物館概論</t>
    <phoneticPr fontId="1"/>
  </si>
  <si>
    <t>博物館学</t>
    <phoneticPr fontId="1"/>
  </si>
  <si>
    <t>博物館教育論</t>
  </si>
  <si>
    <t>博物館情報・メディア論</t>
  </si>
  <si>
    <t>言語学基礎モジュール</t>
    <phoneticPr fontId="1"/>
  </si>
  <si>
    <t>言語学概説Ａ</t>
    <phoneticPr fontId="1"/>
  </si>
  <si>
    <t>言語学</t>
    <phoneticPr fontId="1"/>
  </si>
  <si>
    <t>言語学概説Ｂ</t>
  </si>
  <si>
    <t>古典語Ａ</t>
  </si>
  <si>
    <t>日本語学概説Ａ</t>
    <phoneticPr fontId="1"/>
  </si>
  <si>
    <t>日本語学概説Ｂ</t>
  </si>
  <si>
    <t>英米言語概説Ａ</t>
  </si>
  <si>
    <t>英米言語概説Ｂ</t>
  </si>
  <si>
    <t>日本語学・日本文学基礎モジュール</t>
    <phoneticPr fontId="1"/>
  </si>
  <si>
    <t>言語学・文学</t>
    <rPh sb="5" eb="6">
      <t>ガク</t>
    </rPh>
    <phoneticPr fontId="1"/>
  </si>
  <si>
    <t>日本語学概説Ｂ</t>
    <phoneticPr fontId="1"/>
  </si>
  <si>
    <t>日本文学概説Ａ</t>
  </si>
  <si>
    <t>日本文学概説Ｂ</t>
  </si>
  <si>
    <t>日本文学概説Ｃ</t>
  </si>
  <si>
    <t>中国言語文化学基礎モジュール</t>
  </si>
  <si>
    <t>アジア言語文化概説Ａ</t>
    <phoneticPr fontId="1"/>
  </si>
  <si>
    <t>文学・言語学</t>
    <rPh sb="5" eb="6">
      <t>ガク</t>
    </rPh>
    <phoneticPr fontId="1"/>
  </si>
  <si>
    <t>初修中国語8単位以上を取得ないし認定済みであるか，モジュール受講中に取得ないし認定予定であることが望ましい。</t>
    <phoneticPr fontId="1"/>
  </si>
  <si>
    <t>アジア言語文化概説Ｂ</t>
    <phoneticPr fontId="1"/>
  </si>
  <si>
    <t>アジア言語文化概説Ｃ</t>
  </si>
  <si>
    <t>朝鮮言語文化学基礎モジュール</t>
    <phoneticPr fontId="1"/>
  </si>
  <si>
    <t>アジア言語文化研究法Ａ</t>
    <phoneticPr fontId="1"/>
  </si>
  <si>
    <t>初修朝鮮語8単位以上を取得ないし認定済みであるか，モジュール受講中に取得ないし認定予定であることが望ましい。</t>
    <phoneticPr fontId="1"/>
  </si>
  <si>
    <t>アジア言語文化研究法Ｂ</t>
    <phoneticPr fontId="1"/>
  </si>
  <si>
    <t>東アジア言語文化学基礎モジュール</t>
  </si>
  <si>
    <t>中国語オプショナルＡ</t>
    <phoneticPr fontId="1"/>
  </si>
  <si>
    <t>初修中国語または初修朝鮮語8単位以上を取得ないし認定済みであるか，取得ないし認定予定であることが望ましい。</t>
    <phoneticPr fontId="1"/>
  </si>
  <si>
    <t>アジア言語文化概説Ａ</t>
  </si>
  <si>
    <t>アジア言語文化概説Ｂ</t>
  </si>
  <si>
    <t>アジア言語文化研究法Ａ</t>
  </si>
  <si>
    <t>アジア言語文化研究法Ｂ</t>
  </si>
  <si>
    <t>英語・英米文化学基礎モジュール</t>
    <phoneticPr fontId="1"/>
  </si>
  <si>
    <t>西洋言語概説</t>
    <phoneticPr fontId="1"/>
  </si>
  <si>
    <t>英米言語概説Ａ</t>
    <phoneticPr fontId="1"/>
  </si>
  <si>
    <t>英米言語概説Ｂ</t>
    <phoneticPr fontId="1"/>
  </si>
  <si>
    <t>西洋文化概説</t>
  </si>
  <si>
    <t>英米文化概説Ａ</t>
    <phoneticPr fontId="1"/>
  </si>
  <si>
    <t>英米文化概説Ｂ</t>
    <phoneticPr fontId="1"/>
  </si>
  <si>
    <t>ドイツ言語文化学基礎モジュール</t>
  </si>
  <si>
    <t>文学・言語学</t>
    <phoneticPr fontId="1"/>
  </si>
  <si>
    <t>初修ドイツ語8単位以上を取得ないし認定済みであるか，モジュール受講中に取得ないし認定予定であることが望ましい。</t>
    <phoneticPr fontId="1"/>
  </si>
  <si>
    <t>西洋文化概説</t>
    <phoneticPr fontId="1"/>
  </si>
  <si>
    <t>ドイツ言語文化概説Ａ</t>
    <phoneticPr fontId="1"/>
  </si>
  <si>
    <t>ドイツ言語文化概説Ｂ</t>
    <phoneticPr fontId="1"/>
  </si>
  <si>
    <t>フランス言語文化学基礎モジュール</t>
  </si>
  <si>
    <t>文学・言語学</t>
  </si>
  <si>
    <t>初修フランス語8単位以上を取得ないし認定済みであるか，モジュール受講中に取得ないし認定予定であることが望ましい。</t>
    <phoneticPr fontId="1"/>
  </si>
  <si>
    <t>フランス言語文化概説Ａ</t>
    <phoneticPr fontId="1"/>
  </si>
  <si>
    <t>フランス言語文化概説Ｂ</t>
    <phoneticPr fontId="1"/>
  </si>
  <si>
    <t>ロシア言語文化学基礎モジュール</t>
  </si>
  <si>
    <t>初修ロシア語8単位以上を取得ないし認定済みであるか，モジュール受講中に取得ないし認定予定であることが望ましい。</t>
    <phoneticPr fontId="1"/>
  </si>
  <si>
    <t>ロシア言語文化概説Ａ</t>
    <phoneticPr fontId="1"/>
  </si>
  <si>
    <t>ロシア言語文化概説Ｂ</t>
    <phoneticPr fontId="1"/>
  </si>
  <si>
    <t>法律学基礎モジュール</t>
  </si>
  <si>
    <t>人文社会科学入門（法学）</t>
    <phoneticPr fontId="1"/>
  </si>
  <si>
    <t>法律学</t>
    <phoneticPr fontId="1"/>
  </si>
  <si>
    <t>リーガル・システム</t>
  </si>
  <si>
    <t>憲法Ⅰ</t>
  </si>
  <si>
    <t>民法Ⅰ</t>
  </si>
  <si>
    <t>刑法Ⅰ</t>
  </si>
  <si>
    <t>(2)中核モジュール</t>
    <rPh sb="3" eb="5">
      <t>チュウカク</t>
    </rPh>
    <phoneticPr fontId="1"/>
  </si>
  <si>
    <t>経済数理モジュール</t>
    <phoneticPr fontId="1"/>
  </si>
  <si>
    <t>経済数学Ⅰ</t>
    <phoneticPr fontId="1"/>
  </si>
  <si>
    <t>経済数学Ⅱ</t>
  </si>
  <si>
    <t>ゲーム理論</t>
  </si>
  <si>
    <t>理論経済学
モジュール</t>
    <phoneticPr fontId="1"/>
  </si>
  <si>
    <t>ミクロ経済学Ⅰ</t>
    <phoneticPr fontId="1"/>
  </si>
  <si>
    <t>経済学</t>
    <rPh sb="0" eb="3">
      <t>ケイザイガク</t>
    </rPh>
    <phoneticPr fontId="1"/>
  </si>
  <si>
    <t>ミクロ経済学Ⅱ</t>
  </si>
  <si>
    <t>マクロ経済学Ⅰ</t>
  </si>
  <si>
    <t>マクロ経済学Ⅱ</t>
  </si>
  <si>
    <t>実証経済学モジュール</t>
    <phoneticPr fontId="1"/>
  </si>
  <si>
    <t>統計入門</t>
    <phoneticPr fontId="1"/>
  </si>
  <si>
    <t>全ての授業科目の単位修得</t>
    <rPh sb="0" eb="1">
      <t>スベ</t>
    </rPh>
    <rPh sb="3" eb="5">
      <t>ジュギョウ</t>
    </rPh>
    <rPh sb="5" eb="7">
      <t>カモク</t>
    </rPh>
    <rPh sb="8" eb="10">
      <t>タンイ</t>
    </rPh>
    <rPh sb="10" eb="12">
      <t>シュウトク</t>
    </rPh>
    <phoneticPr fontId="1"/>
  </si>
  <si>
    <t>計量経済学Ⅰ</t>
  </si>
  <si>
    <t>計量経済学Ⅱ</t>
  </si>
  <si>
    <t>組織の経済学モジュール</t>
    <phoneticPr fontId="1"/>
  </si>
  <si>
    <t>組織の経済学Ⅰ</t>
    <phoneticPr fontId="1"/>
  </si>
  <si>
    <t>経済学</t>
  </si>
  <si>
    <t>組織の経済学Ⅱ</t>
  </si>
  <si>
    <t>市場と組織の理論</t>
  </si>
  <si>
    <t>国際経済学モジュール</t>
    <phoneticPr fontId="1"/>
  </si>
  <si>
    <t>ミクロ経済学Ⅱ</t>
    <phoneticPr fontId="1"/>
  </si>
  <si>
    <t>国際貿易論</t>
  </si>
  <si>
    <t>国際マクロ経済学Ⅰ</t>
  </si>
  <si>
    <t>国際マクロ経済学Ⅱ</t>
  </si>
  <si>
    <t>環境経済モジュール</t>
  </si>
  <si>
    <t>環境経済システム論Ⅰ</t>
  </si>
  <si>
    <t>環境経済システム論Ⅱ</t>
  </si>
  <si>
    <t>金融モジュール</t>
    <phoneticPr fontId="1"/>
  </si>
  <si>
    <t>マクロ経済学Ⅰ</t>
    <phoneticPr fontId="1"/>
  </si>
  <si>
    <t>金融論Ⅰ</t>
  </si>
  <si>
    <t>金融論Ⅱ</t>
  </si>
  <si>
    <t>財政モジュール</t>
    <phoneticPr fontId="1"/>
  </si>
  <si>
    <t>行財政入門</t>
    <phoneticPr fontId="1"/>
  </si>
  <si>
    <t xml:space="preserve">
</t>
    <phoneticPr fontId="1"/>
  </si>
  <si>
    <t>財政学Ⅰ</t>
  </si>
  <si>
    <t>財政学Ⅱ</t>
  </si>
  <si>
    <t>公共経済学Ⅰ</t>
  </si>
  <si>
    <t>地方財政制度論</t>
  </si>
  <si>
    <t>社会思想史</t>
    <phoneticPr fontId="1"/>
  </si>
  <si>
    <t>欧米経済論モジュール</t>
    <phoneticPr fontId="1"/>
  </si>
  <si>
    <t>アメリカ経済論Ⅰ</t>
    <phoneticPr fontId="1"/>
  </si>
  <si>
    <t>アメリカ経済論Ⅱ</t>
  </si>
  <si>
    <t>EU 経済論</t>
  </si>
  <si>
    <t>ロシア経済論</t>
  </si>
  <si>
    <t>比較経済体制論</t>
  </si>
  <si>
    <t>アジア・開発途上国経済論モジュール</t>
  </si>
  <si>
    <t>アジア経済論Ⅰ</t>
    <phoneticPr fontId="1"/>
  </si>
  <si>
    <t>アジア経済論Ⅱ</t>
  </si>
  <si>
    <t>開発途上国経済論</t>
  </si>
  <si>
    <t>企業経営中核モジュール</t>
  </si>
  <si>
    <t>経営組織論Ⅰ</t>
    <phoneticPr fontId="1"/>
  </si>
  <si>
    <t>経営学</t>
  </si>
  <si>
    <t>人的資源管理論Ⅰ</t>
  </si>
  <si>
    <t>経営戦略論Ⅰ</t>
  </si>
  <si>
    <t>マーケティング論Ⅰ</t>
  </si>
  <si>
    <t>会計税務中核モジュール</t>
  </si>
  <si>
    <t>財務会計論Ⅰ</t>
    <phoneticPr fontId="1"/>
  </si>
  <si>
    <t>会計学・税法</t>
    <phoneticPr fontId="1"/>
  </si>
  <si>
    <t>財務会計論Ⅱ</t>
    <phoneticPr fontId="1"/>
  </si>
  <si>
    <t>管理会計論Ⅰ</t>
  </si>
  <si>
    <t>租税理論Ⅰ</t>
  </si>
  <si>
    <t>４科目の単位修得</t>
    <phoneticPr fontId="1"/>
  </si>
  <si>
    <t>政治学</t>
    <phoneticPr fontId="1"/>
  </si>
  <si>
    <t>アニメーション研究モジュール</t>
  </si>
  <si>
    <t>芸術学</t>
    <phoneticPr fontId="1"/>
  </si>
  <si>
    <t>Anime History</t>
  </si>
  <si>
    <t>視覚社会論</t>
  </si>
  <si>
    <t>伝統文化論</t>
  </si>
  <si>
    <t>アートマネジメント</t>
  </si>
  <si>
    <t>比較文化論モジュール</t>
    <phoneticPr fontId="1"/>
  </si>
  <si>
    <t>思想史・文学</t>
    <rPh sb="5" eb="6">
      <t>ガク</t>
    </rPh>
    <phoneticPr fontId="1"/>
  </si>
  <si>
    <t>比較宗教論</t>
  </si>
  <si>
    <t>表象文化論</t>
  </si>
  <si>
    <t>日本社会とジェンダー研究モジュール</t>
    <phoneticPr fontId="1"/>
  </si>
  <si>
    <t>社会学</t>
    <rPh sb="0" eb="2">
      <t>シャカイ</t>
    </rPh>
    <rPh sb="2" eb="3">
      <t>ガク</t>
    </rPh>
    <phoneticPr fontId="1"/>
  </si>
  <si>
    <t>家族社会学</t>
  </si>
  <si>
    <t>ジェンダー論</t>
  </si>
  <si>
    <t>市⺠法モジュール</t>
    <phoneticPr fontId="1"/>
  </si>
  <si>
    <t>法律学</t>
    <rPh sb="0" eb="3">
      <t>ホウリツガク</t>
    </rPh>
    <phoneticPr fontId="1"/>
  </si>
  <si>
    <t>⺠法Ⅰ</t>
  </si>
  <si>
    <t>⺠法Ⅱ</t>
  </si>
  <si>
    <t>⺠法Ⅲ</t>
  </si>
  <si>
    <t>(3)大学院接続モジュール</t>
    <rPh sb="3" eb="6">
      <t>ダイガクイン</t>
    </rPh>
    <rPh sb="6" eb="8">
      <t>セツゾク</t>
    </rPh>
    <phoneticPr fontId="1"/>
  </si>
  <si>
    <t>会計税務大学院接続モジュール</t>
  </si>
  <si>
    <t>租税理論Ⅱ</t>
    <phoneticPr fontId="1"/>
  </si>
  <si>
    <t>税法</t>
    <phoneticPr fontId="1"/>
  </si>
  <si>
    <t>経営税務論Ⅰ</t>
  </si>
  <si>
    <t>経営税務論Ⅱ</t>
  </si>
  <si>
    <t>モジュール一覧を参照</t>
    <rPh sb="5" eb="7">
      <t>イチラン</t>
    </rPh>
    <phoneticPr fontId="1"/>
  </si>
  <si>
    <r>
      <t xml:space="preserve">日本学基礎モジュール
</t>
    </r>
    <r>
      <rPr>
        <b/>
        <sz val="10"/>
        <color rgb="FFFF0000"/>
        <rFont val="ＭＳ Ｐゴシック"/>
        <family val="3"/>
        <charset val="128"/>
        <scheme val="minor"/>
      </rPr>
      <t>（学際日本学プログラムは，このモジュールが必修です）</t>
    </r>
    <rPh sb="0" eb="2">
      <t>ニホン</t>
    </rPh>
    <rPh sb="2" eb="3">
      <t>ガク</t>
    </rPh>
    <rPh sb="3" eb="5">
      <t>キソ</t>
    </rPh>
    <rPh sb="14" eb="19">
      <t>ガクサイニホンガク</t>
    </rPh>
    <rPh sb="34" eb="36">
      <t>ヒッシュウ</t>
    </rPh>
    <phoneticPr fontId="1"/>
  </si>
  <si>
    <t>日本学基礎モジュール</t>
    <rPh sb="0" eb="3">
      <t>ニホンガク</t>
    </rPh>
    <rPh sb="3" eb="5">
      <t>キソ</t>
    </rPh>
    <phoneticPr fontId="1"/>
  </si>
  <si>
    <t>その他基礎モジュール</t>
    <rPh sb="2" eb="3">
      <t>ホカ</t>
    </rPh>
    <rPh sb="3" eb="5">
      <t>キソ</t>
    </rPh>
    <phoneticPr fontId="1"/>
  </si>
  <si>
    <t>中核モジュール</t>
    <rPh sb="0" eb="2">
      <t>チュウカク</t>
    </rPh>
    <phoneticPr fontId="1"/>
  </si>
  <si>
    <t>【実践学修科目】</t>
    <rPh sb="1" eb="3">
      <t>ジッセン</t>
    </rPh>
    <rPh sb="3" eb="7">
      <t>ガクシュウカモク</t>
    </rPh>
    <phoneticPr fontId="1"/>
  </si>
  <si>
    <t>【アカデミックスキル科目】</t>
    <rPh sb="10" eb="12">
      <t>カモク</t>
    </rPh>
    <phoneticPr fontId="1"/>
  </si>
  <si>
    <t>氏名</t>
    <rPh sb="0" eb="2">
      <t>シメイ</t>
    </rPh>
    <phoneticPr fontId="1"/>
  </si>
  <si>
    <t>【知識・理解科目】</t>
    <rPh sb="0" eb="3">
      <t>(チシキ</t>
    </rPh>
    <rPh sb="4" eb="8">
      <t>リカイカモク</t>
    </rPh>
    <phoneticPr fontId="1"/>
  </si>
  <si>
    <t>在籍番号</t>
    <rPh sb="0" eb="2">
      <t>ザイセキ</t>
    </rPh>
    <rPh sb="2" eb="4">
      <t>バンゴウ</t>
    </rPh>
    <phoneticPr fontId="1"/>
  </si>
  <si>
    <t>これから卒業までに修得しなければならない科目（単位数）</t>
    <rPh sb="4" eb="6">
      <t>ソツギョウ</t>
    </rPh>
    <rPh sb="9" eb="11">
      <t>シュウトク</t>
    </rPh>
    <rPh sb="20" eb="22">
      <t>カモク</t>
    </rPh>
    <rPh sb="23" eb="25">
      <t>タンイ</t>
    </rPh>
    <rPh sb="25" eb="26">
      <t>スウ</t>
    </rPh>
    <phoneticPr fontId="1"/>
  </si>
  <si>
    <t>【卒業論文】　　　　　　8</t>
    <rPh sb="1" eb="5">
      <t>ソツギョウロンブン</t>
    </rPh>
    <phoneticPr fontId="1"/>
  </si>
  <si>
    <t>その他基礎モジュール【モジュール名称】科目名：①．．．　②．．．　③．．．　④．．．</t>
    <rPh sb="2" eb="3">
      <t>タ</t>
    </rPh>
    <rPh sb="3" eb="5">
      <t>キソ</t>
    </rPh>
    <rPh sb="16" eb="18">
      <t>メイショウ</t>
    </rPh>
    <rPh sb="19" eb="22">
      <t>カモクメイ</t>
    </rPh>
    <phoneticPr fontId="1"/>
  </si>
  <si>
    <t>中核モジュール【モジュール名称】科目名：①．．．　②．．．　③．．．　④．．．</t>
    <rPh sb="0" eb="2">
      <t>チュウカク</t>
    </rPh>
    <rPh sb="13" eb="15">
      <t>メイショウ</t>
    </rPh>
    <rPh sb="16" eb="19">
      <t>カモクメイ</t>
    </rPh>
    <phoneticPr fontId="1"/>
  </si>
  <si>
    <t>日本学基礎モジュール 科目名：①Introduction to Interdisciplinary Japanese Studies　②文化社会論基礎　③．．．　④．．．</t>
    <rPh sb="0" eb="3">
      <t>ニホンガク</t>
    </rPh>
    <rPh sb="3" eb="5">
      <t>キソ</t>
    </rPh>
    <rPh sb="11" eb="14">
      <t>カモクメイ</t>
    </rPh>
    <phoneticPr fontId="1"/>
  </si>
  <si>
    <r>
      <t>自分の「成績確認表」をみながら</t>
    </r>
    <r>
      <rPr>
        <b/>
        <u/>
        <sz val="14"/>
        <color rgb="FFFFC000"/>
        <rFont val="ＭＳ ゴシック"/>
        <family val="3"/>
        <charset val="128"/>
      </rPr>
      <t>オレンジ色</t>
    </r>
    <r>
      <rPr>
        <b/>
        <sz val="14"/>
        <color rgb="FFFF0000"/>
        <rFont val="ＭＳ ゴシック"/>
        <family val="3"/>
        <charset val="128"/>
      </rPr>
      <t>のセルに記入し、提出してください。</t>
    </r>
    <rPh sb="0" eb="2">
      <t>ジブン</t>
    </rPh>
    <rPh sb="4" eb="6">
      <t>セイセキ</t>
    </rPh>
    <rPh sb="6" eb="8">
      <t>カクニン</t>
    </rPh>
    <rPh sb="8" eb="9">
      <t>ヒョウ</t>
    </rPh>
    <rPh sb="19" eb="20">
      <t>イロ</t>
    </rPh>
    <rPh sb="24" eb="26">
      <t>キニュウ</t>
    </rPh>
    <rPh sb="28" eb="30">
      <t>テイシュツ</t>
    </rPh>
    <phoneticPr fontId="1"/>
  </si>
  <si>
    <t>労働経済モジュール</t>
    <rPh sb="0" eb="2">
      <t>ロウドウ</t>
    </rPh>
    <rPh sb="2" eb="4">
      <t>ケイザイ</t>
    </rPh>
    <phoneticPr fontId="1"/>
  </si>
  <si>
    <t>マクロ経済学Ⅰ</t>
    <rPh sb="3" eb="6">
      <t>ケイザイガク</t>
    </rPh>
    <phoneticPr fontId="1"/>
  </si>
  <si>
    <t>労働経済学Ⅰ</t>
    <rPh sb="0" eb="2">
      <t>ロウドウ</t>
    </rPh>
    <rPh sb="2" eb="5">
      <t>ケイザイガク</t>
    </rPh>
    <phoneticPr fontId="1"/>
  </si>
  <si>
    <t>労働経済学Ⅱ</t>
    <rPh sb="0" eb="2">
      <t>ロウドウ</t>
    </rPh>
    <rPh sb="2" eb="5">
      <t>ケイザイガク</t>
    </rPh>
    <phoneticPr fontId="1"/>
  </si>
  <si>
    <t>経済史モジュール</t>
    <phoneticPr fontId="1"/>
  </si>
  <si>
    <t>世界経済史</t>
    <rPh sb="0" eb="2">
      <t>セカイ</t>
    </rPh>
    <rPh sb="2" eb="4">
      <t>ケイザイ</t>
    </rPh>
    <rPh sb="4" eb="5">
      <t>シ</t>
    </rPh>
    <phoneticPr fontId="1"/>
  </si>
  <si>
    <t>日本社会経済史</t>
    <rPh sb="0" eb="2">
      <t>ニホン</t>
    </rPh>
    <rPh sb="2" eb="4">
      <t>シャカイ</t>
    </rPh>
    <rPh sb="4" eb="6">
      <t>ケイザイ</t>
    </rPh>
    <rPh sb="6" eb="7">
      <t>シ</t>
    </rPh>
    <phoneticPr fontId="1"/>
  </si>
  <si>
    <t>政治経済論基礎</t>
    <rPh sb="2" eb="4">
      <t>ケイザイ</t>
    </rPh>
    <phoneticPr fontId="1"/>
  </si>
  <si>
    <t>朝鮮語オプショナルA</t>
    <phoneticPr fontId="1"/>
  </si>
  <si>
    <t>アジア言語文化概説Ｃの単位修得に加え，(A)中国語８単位履修者は朝鮮語オプショナルA，アジア言語文化概説Ａ，アジア言語文化概説Ｂの３科目を，(B)朝鮮語８単位履修者は中国語オプショナルA，アジア言語文化研究法Ａ，アジア言語文化研究法Ｂの３科目を単位修得</t>
    <rPh sb="28" eb="30">
      <t>リシュウ</t>
    </rPh>
    <rPh sb="79" eb="81">
      <t>リシュウ</t>
    </rPh>
    <phoneticPr fontId="1"/>
  </si>
  <si>
    <t>日本政治外交史Ⅰ</t>
    <phoneticPr fontId="1"/>
  </si>
  <si>
    <t>日本政治外交史Ⅱ</t>
    <phoneticPr fontId="1"/>
  </si>
  <si>
    <t>政治学Ⅰ</t>
    <rPh sb="0" eb="3">
      <t>セイジガク</t>
    </rPh>
    <phoneticPr fontId="1"/>
  </si>
  <si>
    <t>政治学Ⅱ</t>
    <rPh sb="0" eb="3">
      <t>セイジガク</t>
    </rPh>
    <phoneticPr fontId="1"/>
  </si>
  <si>
    <t>Politics in Contemporary Japan,Basic</t>
    <phoneticPr fontId="1"/>
  </si>
  <si>
    <t>Introduction to Japanese Politics and
Diplomacy,Basic</t>
    <phoneticPr fontId="1"/>
  </si>
  <si>
    <t>日本政治モジュール</t>
    <phoneticPr fontId="1"/>
  </si>
  <si>
    <t>共修日本学主題講義(Japanese Studies in
Global Context)</t>
    <rPh sb="0" eb="2">
      <t>キョウシュウ</t>
    </rPh>
    <rPh sb="2" eb="5">
      <t>ニホンガク</t>
    </rPh>
    <rPh sb="5" eb="7">
      <t>シュダイ</t>
    </rPh>
    <rPh sb="7" eb="9">
      <t>コウギ</t>
    </rPh>
    <phoneticPr fontId="1"/>
  </si>
  <si>
    <t>Anime History 及び視覚社会論を含む４科目の単位修得</t>
    <rPh sb="14" eb="15">
      <t>オヨ</t>
    </rPh>
    <rPh sb="16" eb="18">
      <t>シカク</t>
    </rPh>
    <rPh sb="18" eb="20">
      <t>シャカイ</t>
    </rPh>
    <rPh sb="20" eb="21">
      <t>ロン</t>
    </rPh>
    <rPh sb="22" eb="23">
      <t>フク</t>
    </rPh>
    <phoneticPr fontId="1"/>
  </si>
  <si>
    <t>世界経済史</t>
    <phoneticPr fontId="1"/>
  </si>
  <si>
    <t>セクシャリティ・スタディーズ</t>
    <phoneticPr fontId="1"/>
  </si>
  <si>
    <t>実践学修科目</t>
    <rPh sb="0" eb="2">
      <t>ジッセン</t>
    </rPh>
    <rPh sb="2" eb="4">
      <t>ガクシュウ</t>
    </rPh>
    <rPh sb="4" eb="6">
      <t>カモク</t>
    </rPh>
    <phoneticPr fontId="1"/>
  </si>
  <si>
    <t>芸術学概説C</t>
    <phoneticPr fontId="1"/>
  </si>
  <si>
    <t>視覚文化論</t>
    <phoneticPr fontId="1"/>
  </si>
  <si>
    <t>文化経済学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</si>
</sst>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6"/>
      <name val="游ゴシック"/>
      <family val="3"/>
      <charset val="128"/>
    </font>
    <font>
      <sz val="8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10"/>
      <color rgb="FFFF0000"/>
      <name val="Yu Gothic UI"/>
      <family val="3"/>
      <charset val="128"/>
    </font>
    <font>
      <b/>
      <u/>
      <sz val="14"/>
      <color rgb="FFFFC000"/>
      <name val="ＭＳ ゴシック"/>
      <family val="3"/>
      <charset val="128"/>
    </font>
    <font>
      <sz val="10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9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auto="1"/>
      </top>
      <bottom/>
      <diagonal/>
    </border>
    <border>
      <left style="thick">
        <color indexed="64"/>
      </left>
      <right style="thick">
        <color indexed="64"/>
      </right>
      <top style="hair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hair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 diagonalUp="1"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indexed="64"/>
      </right>
      <top style="hair">
        <color auto="1"/>
      </top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/>
  </cellStyleXfs>
  <cellXfs count="216">
    <xf numFmtId="0" fontId="0" fillId="0" borderId="0" xfId="0">
      <alignment vertical="center"/>
    </xf>
    <xf numFmtId="0" fontId="0" fillId="0" borderId="10" xfId="0" applyBorder="1">
      <alignment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4" fillId="0" borderId="30" xfId="0" applyFont="1" applyBorder="1">
      <alignment vertical="center"/>
    </xf>
    <xf numFmtId="0" fontId="6" fillId="0" borderId="44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6" fillId="0" borderId="41" xfId="0" applyFont="1" applyBorder="1" applyAlignment="1">
      <alignment horizontal="right" vertical="center"/>
    </xf>
    <xf numFmtId="0" fontId="11" fillId="0" borderId="29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29" xfId="0" applyFont="1" applyBorder="1" applyAlignment="1">
      <alignment vertical="center" shrinkToFit="1"/>
    </xf>
    <xf numFmtId="0" fontId="11" fillId="0" borderId="29" xfId="0" applyFont="1" applyBorder="1" applyAlignment="1">
      <alignment horizontal="left" vertical="center" wrapText="1"/>
    </xf>
    <xf numFmtId="0" fontId="12" fillId="0" borderId="0" xfId="0" applyFont="1" applyAlignment="1"/>
    <xf numFmtId="0" fontId="6" fillId="0" borderId="52" xfId="0" applyFont="1" applyBorder="1" applyAlignment="1">
      <alignment horizontal="left" vertical="center" wrapText="1"/>
    </xf>
    <xf numFmtId="0" fontId="11" fillId="9" borderId="29" xfId="0" applyFont="1" applyFill="1" applyBorder="1" applyAlignment="1">
      <alignment vertical="center" wrapText="1"/>
    </xf>
    <xf numFmtId="0" fontId="6" fillId="4" borderId="54" xfId="0" applyFont="1" applyFill="1" applyBorder="1" applyAlignment="1">
      <alignment horizontal="right" vertical="center"/>
    </xf>
    <xf numFmtId="0" fontId="6" fillId="2" borderId="57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right" vertical="center"/>
    </xf>
    <xf numFmtId="0" fontId="6" fillId="4" borderId="59" xfId="0" applyFont="1" applyFill="1" applyBorder="1" applyAlignment="1">
      <alignment horizontal="right" vertical="center"/>
    </xf>
    <xf numFmtId="0" fontId="6" fillId="4" borderId="61" xfId="0" applyFont="1" applyFill="1" applyBorder="1" applyAlignment="1">
      <alignment horizontal="right" vertical="center"/>
    </xf>
    <xf numFmtId="0" fontId="6" fillId="4" borderId="63" xfId="0" applyFont="1" applyFill="1" applyBorder="1" applyAlignment="1">
      <alignment horizontal="right" vertical="center"/>
    </xf>
    <xf numFmtId="0" fontId="6" fillId="0" borderId="64" xfId="0" applyFont="1" applyBorder="1" applyAlignment="1">
      <alignment horizontal="center" vertical="center"/>
    </xf>
    <xf numFmtId="0" fontId="6" fillId="8" borderId="65" xfId="0" applyFont="1" applyFill="1" applyBorder="1" applyAlignment="1">
      <alignment horizontal="right" vertical="center"/>
    </xf>
    <xf numFmtId="0" fontId="6" fillId="8" borderId="66" xfId="0" applyFont="1" applyFill="1" applyBorder="1" applyAlignment="1">
      <alignment horizontal="right" vertical="center"/>
    </xf>
    <xf numFmtId="0" fontId="6" fillId="8" borderId="68" xfId="0" applyFont="1" applyFill="1" applyBorder="1" applyAlignment="1">
      <alignment horizontal="right" vertical="center"/>
    </xf>
    <xf numFmtId="0" fontId="6" fillId="8" borderId="69" xfId="0" applyFont="1" applyFill="1" applyBorder="1" applyAlignment="1">
      <alignment horizontal="right" vertical="center"/>
    </xf>
    <xf numFmtId="0" fontId="6" fillId="0" borderId="70" xfId="0" applyFont="1" applyBorder="1" applyAlignment="1">
      <alignment horizontal="right" vertical="center"/>
    </xf>
    <xf numFmtId="0" fontId="5" fillId="3" borderId="71" xfId="0" applyFont="1" applyFill="1" applyBorder="1" applyAlignment="1">
      <alignment horizontal="right" vertical="center"/>
    </xf>
    <xf numFmtId="0" fontId="5" fillId="3" borderId="73" xfId="0" applyFont="1" applyFill="1" applyBorder="1" applyAlignment="1">
      <alignment horizontal="right" vertical="center"/>
    </xf>
    <xf numFmtId="0" fontId="5" fillId="6" borderId="76" xfId="0" applyFont="1" applyFill="1" applyBorder="1" applyAlignment="1">
      <alignment horizontal="right" vertical="center"/>
    </xf>
    <xf numFmtId="0" fontId="5" fillId="3" borderId="77" xfId="0" applyFont="1" applyFill="1" applyBorder="1" applyAlignment="1">
      <alignment horizontal="right" vertical="center"/>
    </xf>
    <xf numFmtId="0" fontId="5" fillId="3" borderId="78" xfId="0" applyFont="1" applyFill="1" applyBorder="1" applyAlignment="1">
      <alignment horizontal="right" vertical="center"/>
    </xf>
    <xf numFmtId="0" fontId="5" fillId="3" borderId="79" xfId="0" applyFont="1" applyFill="1" applyBorder="1" applyAlignment="1">
      <alignment horizontal="right" vertical="center"/>
    </xf>
    <xf numFmtId="0" fontId="5" fillId="3" borderId="80" xfId="0" applyFont="1" applyFill="1" applyBorder="1" applyAlignment="1">
      <alignment horizontal="right" vertical="center"/>
    </xf>
    <xf numFmtId="0" fontId="5" fillId="3" borderId="77" xfId="0" applyFont="1" applyFill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/>
    </xf>
    <xf numFmtId="0" fontId="6" fillId="10" borderId="11" xfId="0" applyFont="1" applyFill="1" applyBorder="1" applyAlignment="1">
      <alignment horizontal="right" vertical="center"/>
    </xf>
    <xf numFmtId="0" fontId="6" fillId="10" borderId="29" xfId="0" applyFont="1" applyFill="1" applyBorder="1" applyAlignment="1">
      <alignment horizontal="right" vertical="center"/>
    </xf>
    <xf numFmtId="0" fontId="6" fillId="10" borderId="33" xfId="0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10" borderId="13" xfId="0" applyFont="1" applyFill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8" fillId="0" borderId="13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6" fillId="4" borderId="60" xfId="0" applyFont="1" applyFill="1" applyBorder="1" applyAlignment="1">
      <alignment horizontal="right" vertical="center"/>
    </xf>
    <xf numFmtId="0" fontId="6" fillId="4" borderId="53" xfId="0" applyFont="1" applyFill="1" applyBorder="1" applyAlignment="1">
      <alignment horizontal="right" vertical="center"/>
    </xf>
    <xf numFmtId="0" fontId="6" fillId="4" borderId="62" xfId="0" applyFont="1" applyFill="1" applyBorder="1" applyAlignment="1">
      <alignment horizontal="right" vertical="center"/>
    </xf>
    <xf numFmtId="0" fontId="5" fillId="3" borderId="72" xfId="0" applyFont="1" applyFill="1" applyBorder="1" applyAlignment="1">
      <alignment horizontal="right" vertical="center"/>
    </xf>
    <xf numFmtId="0" fontId="5" fillId="3" borderId="75" xfId="0" applyFont="1" applyFill="1" applyBorder="1" applyAlignment="1">
      <alignment horizontal="right" vertical="center"/>
    </xf>
    <xf numFmtId="0" fontId="5" fillId="3" borderId="74" xfId="0" applyFont="1" applyFill="1" applyBorder="1" applyAlignment="1">
      <alignment horizontal="right" vertical="center"/>
    </xf>
    <xf numFmtId="0" fontId="6" fillId="8" borderId="48" xfId="0" applyFont="1" applyFill="1" applyBorder="1" applyAlignment="1">
      <alignment horizontal="right" vertical="center"/>
    </xf>
    <xf numFmtId="0" fontId="6" fillId="8" borderId="50" xfId="0" applyFont="1" applyFill="1" applyBorder="1" applyAlignment="1">
      <alignment horizontal="right" vertical="center"/>
    </xf>
    <xf numFmtId="0" fontId="6" fillId="8" borderId="67" xfId="0" applyFont="1" applyFill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11" borderId="84" xfId="0" applyFont="1" applyFill="1" applyBorder="1" applyAlignment="1">
      <alignment horizontal="left" vertical="center"/>
    </xf>
    <xf numFmtId="0" fontId="6" fillId="11" borderId="75" xfId="0" applyFont="1" applyFill="1" applyBorder="1">
      <alignment vertical="center"/>
    </xf>
    <xf numFmtId="0" fontId="6" fillId="0" borderId="29" xfId="0" applyFont="1" applyBorder="1">
      <alignment vertical="center"/>
    </xf>
    <xf numFmtId="0" fontId="6" fillId="11" borderId="85" xfId="0" applyFont="1" applyFill="1" applyBorder="1">
      <alignment vertical="center"/>
    </xf>
    <xf numFmtId="0" fontId="17" fillId="0" borderId="0" xfId="0" applyFont="1" applyAlignment="1">
      <alignment vertical="center" wrapText="1"/>
    </xf>
    <xf numFmtId="0" fontId="6" fillId="12" borderId="5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9" xfId="0" applyFont="1" applyBorder="1" applyAlignment="1">
      <alignment horizontal="left" vertical="center" wrapText="1"/>
    </xf>
    <xf numFmtId="0" fontId="7" fillId="3" borderId="84" xfId="0" applyFont="1" applyFill="1" applyBorder="1" applyAlignment="1">
      <alignment horizontal="left" vertical="center" wrapText="1" indent="1"/>
    </xf>
    <xf numFmtId="0" fontId="10" fillId="3" borderId="85" xfId="0" applyFont="1" applyFill="1" applyBorder="1" applyAlignment="1">
      <alignment horizontal="left" vertical="center" wrapText="1"/>
    </xf>
    <xf numFmtId="0" fontId="10" fillId="3" borderId="75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 indent="1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wrapText="1"/>
    </xf>
    <xf numFmtId="0" fontId="6" fillId="5" borderId="3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35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36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left" vertical="center"/>
    </xf>
    <xf numFmtId="0" fontId="6" fillId="5" borderId="32" xfId="0" applyFont="1" applyFill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center"/>
    </xf>
    <xf numFmtId="0" fontId="8" fillId="0" borderId="43" xfId="0" applyFont="1" applyBorder="1" applyAlignment="1">
      <alignment horizontal="right" vertical="center"/>
    </xf>
    <xf numFmtId="0" fontId="6" fillId="0" borderId="82" xfId="0" applyFont="1" applyBorder="1" applyAlignment="1">
      <alignment horizontal="right" vertical="center"/>
    </xf>
    <xf numFmtId="0" fontId="6" fillId="0" borderId="83" xfId="0" applyFont="1" applyBorder="1" applyAlignment="1">
      <alignment horizontal="right" vertical="center"/>
    </xf>
    <xf numFmtId="0" fontId="6" fillId="7" borderId="46" xfId="0" applyFont="1" applyFill="1" applyBorder="1" applyAlignment="1">
      <alignment horizontal="left" vertical="center" wrapText="1"/>
    </xf>
    <xf numFmtId="0" fontId="6" fillId="7" borderId="47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4" borderId="55" xfId="0" applyFont="1" applyFill="1" applyBorder="1" applyAlignment="1">
      <alignment horizontal="right" vertical="center"/>
    </xf>
    <xf numFmtId="0" fontId="6" fillId="4" borderId="56" xfId="0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5" fillId="0" borderId="0" xfId="1" applyAlignment="1">
      <alignment vertical="center" wrapText="1"/>
    </xf>
    <xf numFmtId="0" fontId="6" fillId="0" borderId="1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3" borderId="72" xfId="0" applyFont="1" applyFill="1" applyBorder="1" applyAlignment="1">
      <alignment horizontal="right" vertical="center"/>
    </xf>
    <xf numFmtId="0" fontId="5" fillId="3" borderId="75" xfId="0" applyFont="1" applyFill="1" applyBorder="1" applyAlignment="1">
      <alignment horizontal="right" vertical="center"/>
    </xf>
    <xf numFmtId="0" fontId="5" fillId="3" borderId="74" xfId="0" applyFont="1" applyFill="1" applyBorder="1" applyAlignment="1">
      <alignment horizontal="right" vertical="center"/>
    </xf>
    <xf numFmtId="0" fontId="6" fillId="8" borderId="48" xfId="0" applyFont="1" applyFill="1" applyBorder="1" applyAlignment="1">
      <alignment horizontal="right" vertical="center"/>
    </xf>
    <xf numFmtId="0" fontId="6" fillId="8" borderId="50" xfId="0" applyFont="1" applyFill="1" applyBorder="1" applyAlignment="1">
      <alignment horizontal="right" vertical="center"/>
    </xf>
    <xf numFmtId="0" fontId="6" fillId="8" borderId="67" xfId="0" applyFont="1" applyFill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6" fillId="10" borderId="13" xfId="0" applyFont="1" applyFill="1" applyBorder="1" applyAlignment="1">
      <alignment horizontal="right" vertical="center"/>
    </xf>
    <xf numFmtId="0" fontId="6" fillId="10" borderId="21" xfId="0" applyFont="1" applyFill="1" applyBorder="1" applyAlignment="1">
      <alignment horizontal="right" vertical="center"/>
    </xf>
    <xf numFmtId="0" fontId="6" fillId="10" borderId="12" xfId="0" applyFont="1" applyFill="1" applyBorder="1" applyAlignment="1">
      <alignment horizontal="right" vertical="center"/>
    </xf>
    <xf numFmtId="0" fontId="6" fillId="0" borderId="38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4" borderId="60" xfId="0" applyFont="1" applyFill="1" applyBorder="1" applyAlignment="1">
      <alignment horizontal="right" vertical="center"/>
    </xf>
    <xf numFmtId="0" fontId="6" fillId="4" borderId="53" xfId="0" applyFont="1" applyFill="1" applyBorder="1" applyAlignment="1">
      <alignment horizontal="right" vertical="center"/>
    </xf>
    <xf numFmtId="0" fontId="6" fillId="4" borderId="62" xfId="0" applyFont="1" applyFill="1" applyBorder="1" applyAlignment="1">
      <alignment horizontal="right" vertical="center"/>
    </xf>
    <xf numFmtId="0" fontId="15" fillId="8" borderId="0" xfId="1" applyFill="1" applyBorder="1" applyAlignment="1">
      <alignment horizontal="center" vertical="center" wrapText="1"/>
    </xf>
    <xf numFmtId="0" fontId="6" fillId="10" borderId="86" xfId="0" applyFont="1" applyFill="1" applyBorder="1" applyAlignment="1">
      <alignment horizontal="right" vertical="center"/>
    </xf>
    <xf numFmtId="0" fontId="6" fillId="10" borderId="87" xfId="0" applyFont="1" applyFill="1" applyBorder="1" applyAlignment="1">
      <alignment horizontal="right" vertical="center"/>
    </xf>
    <xf numFmtId="0" fontId="6" fillId="10" borderId="88" xfId="0" applyFont="1" applyFill="1" applyBorder="1" applyAlignment="1">
      <alignment horizontal="right" vertical="center"/>
    </xf>
    <xf numFmtId="0" fontId="6" fillId="11" borderId="29" xfId="0" applyFont="1" applyFill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11" fillId="0" borderId="21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9" xfId="0" applyFont="1" applyBorder="1" applyAlignment="1">
      <alignment vertical="top" wrapText="1"/>
    </xf>
    <xf numFmtId="0" fontId="11" fillId="0" borderId="20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4" fillId="0" borderId="29" xfId="0" applyFont="1" applyBorder="1" applyAlignment="1">
      <alignment vertical="top" wrapText="1"/>
    </xf>
    <xf numFmtId="0" fontId="11" fillId="0" borderId="29" xfId="0" applyFont="1" applyBorder="1" applyAlignment="1">
      <alignment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top" wrapText="1"/>
    </xf>
    <xf numFmtId="0" fontId="11" fillId="0" borderId="49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9" borderId="29" xfId="0" applyFont="1" applyFill="1" applyBorder="1" applyAlignment="1">
      <alignment vertical="top" wrapText="1"/>
    </xf>
    <xf numFmtId="0" fontId="13" fillId="0" borderId="2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>
      <alignment vertical="center"/>
    </xf>
  </cellXfs>
  <cellStyles count="3">
    <cellStyle name="ハイパーリンク" xfId="1" builtinId="8"/>
    <cellStyle name="標準" xfId="0" builtinId="0"/>
    <cellStyle name="標準 2" xfId="2" xr:uid="{E6AD2CB1-350B-4B18-8B07-83DD6EDD7C24}"/>
  </cellStyles>
  <dxfs count="2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686093</xdr:colOff>
      <xdr:row>2</xdr:row>
      <xdr:rowOff>273007</xdr:rowOff>
    </xdr:from>
    <xdr:to>
      <xdr:col>9</xdr:col>
      <xdr:colOff>586994</xdr:colOff>
      <xdr:row>4</xdr:row>
      <xdr:rowOff>143752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9DE27E2-40B2-4EF9-94F5-4F12F087E3D4}"/>
            </a:ext>
          </a:extLst>
        </xdr:cNvPr>
        <xdr:cNvGrpSpPr/>
      </xdr:nvGrpSpPr>
      <xdr:grpSpPr>
        <a:xfrm>
          <a:off x="4080457" y="1121598"/>
          <a:ext cx="2689128" cy="494199"/>
          <a:chOff x="4058162" y="1033951"/>
          <a:chExt cx="3374654" cy="496323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2AC794B-A605-4ECB-B058-0F45C99F4F3A}"/>
              </a:ext>
            </a:extLst>
          </xdr:cNvPr>
          <xdr:cNvSpPr txBox="1"/>
        </xdr:nvSpPr>
        <xdr:spPr>
          <a:xfrm>
            <a:off x="4505977" y="1033951"/>
            <a:ext cx="2926839" cy="496323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800">
                <a:solidFill>
                  <a:srgbClr val="FF0000"/>
                </a:solidFill>
              </a:rPr>
              <a:t>成績確認表中の</a:t>
            </a:r>
            <a:r>
              <a:rPr kumimoji="1" lang="en-US" altLang="ja-JP" sz="800">
                <a:solidFill>
                  <a:srgbClr val="FF0000"/>
                </a:solidFill>
              </a:rPr>
              <a:t>【</a:t>
            </a:r>
            <a:r>
              <a:rPr kumimoji="1" lang="ja-JP" altLang="en-US" sz="800">
                <a:solidFill>
                  <a:srgbClr val="FF0000"/>
                </a:solidFill>
              </a:rPr>
              <a:t>知識・理解科目</a:t>
            </a:r>
            <a:r>
              <a:rPr kumimoji="1" lang="en-US" altLang="ja-JP" sz="800">
                <a:solidFill>
                  <a:srgbClr val="FF0000"/>
                </a:solidFill>
              </a:rPr>
              <a:t>】</a:t>
            </a:r>
            <a:r>
              <a:rPr kumimoji="1" lang="ja-JP" altLang="en-US" sz="800">
                <a:solidFill>
                  <a:srgbClr val="FF0000"/>
                </a:solidFill>
              </a:rPr>
              <a:t>のうち、「プログラム基礎科目」「プログラム中核科目」「その他専門科目」の合計を記入</a:t>
            </a:r>
            <a:endParaRPr kumimoji="1" lang="en-US" altLang="ja-JP" sz="800">
              <a:solidFill>
                <a:srgbClr val="FF0000"/>
              </a:solidFill>
            </a:endParaRP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64A22E70-DFAB-4D8F-9CE0-EEF5DACACEB5}"/>
              </a:ext>
            </a:extLst>
          </xdr:cNvPr>
          <xdr:cNvCxnSpPr>
            <a:stCxn id="3" idx="1"/>
          </xdr:cNvCxnSpPr>
        </xdr:nvCxnSpPr>
        <xdr:spPr>
          <a:xfrm flipH="1">
            <a:off x="4058162" y="1282113"/>
            <a:ext cx="447815" cy="214150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613105</xdr:colOff>
      <xdr:row>0</xdr:row>
      <xdr:rowOff>47012</xdr:rowOff>
    </xdr:from>
    <xdr:to>
      <xdr:col>9</xdr:col>
      <xdr:colOff>343046</xdr:colOff>
      <xdr:row>2</xdr:row>
      <xdr:rowOff>109483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32F248BB-AB2C-418A-A45A-CFB075ED9396}"/>
            </a:ext>
          </a:extLst>
        </xdr:cNvPr>
        <xdr:cNvGrpSpPr/>
      </xdr:nvGrpSpPr>
      <xdr:grpSpPr>
        <a:xfrm>
          <a:off x="4007469" y="47012"/>
          <a:ext cx="2518168" cy="911062"/>
          <a:chOff x="3866847" y="1073549"/>
          <a:chExt cx="2447718" cy="746261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6A881717-1AB2-4E12-85A7-753D9B83865A}"/>
              </a:ext>
            </a:extLst>
          </xdr:cNvPr>
          <xdr:cNvSpPr txBox="1"/>
        </xdr:nvSpPr>
        <xdr:spPr>
          <a:xfrm>
            <a:off x="4364713" y="1073549"/>
            <a:ext cx="1949852" cy="316130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800">
                <a:solidFill>
                  <a:srgbClr val="FF0000"/>
                </a:solidFill>
              </a:rPr>
              <a:t>成績確認表中の</a:t>
            </a:r>
            <a:r>
              <a:rPr kumimoji="1" lang="en-US" altLang="ja-JP" sz="800">
                <a:solidFill>
                  <a:srgbClr val="FF0000"/>
                </a:solidFill>
              </a:rPr>
              <a:t>【</a:t>
            </a:r>
            <a:r>
              <a:rPr kumimoji="1" lang="ja-JP" altLang="en-US" sz="800">
                <a:solidFill>
                  <a:srgbClr val="FF0000"/>
                </a:solidFill>
              </a:rPr>
              <a:t>知識・理解科目</a:t>
            </a:r>
            <a:r>
              <a:rPr kumimoji="1" lang="en-US" altLang="ja-JP" sz="800">
                <a:solidFill>
                  <a:srgbClr val="FF0000"/>
                </a:solidFill>
              </a:rPr>
              <a:t>】</a:t>
            </a:r>
            <a:r>
              <a:rPr kumimoji="1" lang="ja-JP" altLang="en-US" sz="800">
                <a:solidFill>
                  <a:srgbClr val="FF0000"/>
                </a:solidFill>
              </a:rPr>
              <a:t>、「学部共通科目」の合計を記入</a:t>
            </a:r>
            <a:endParaRPr kumimoji="1" lang="en-US" altLang="ja-JP" sz="800">
              <a:solidFill>
                <a:srgbClr val="FF0000"/>
              </a:solidFill>
            </a:endParaRPr>
          </a:p>
        </xdr:txBody>
      </xdr:sp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E8B1A852-B8AA-4145-9FCC-C944349014F1}"/>
              </a:ext>
            </a:extLst>
          </xdr:cNvPr>
          <xdr:cNvCxnSpPr>
            <a:stCxn id="6" idx="1"/>
          </xdr:cNvCxnSpPr>
        </xdr:nvCxnSpPr>
        <xdr:spPr>
          <a:xfrm flipH="1">
            <a:off x="3866847" y="1231615"/>
            <a:ext cx="497866" cy="588195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277090</xdr:colOff>
      <xdr:row>4</xdr:row>
      <xdr:rowOff>217474</xdr:rowOff>
    </xdr:from>
    <xdr:to>
      <xdr:col>10</xdr:col>
      <xdr:colOff>17318</xdr:colOff>
      <xdr:row>10</xdr:row>
      <xdr:rowOff>51955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BA731C3E-BC39-4FC8-9CAF-A195CF6C869B}"/>
            </a:ext>
          </a:extLst>
        </xdr:cNvPr>
        <xdr:cNvGrpSpPr/>
      </xdr:nvGrpSpPr>
      <xdr:grpSpPr>
        <a:xfrm>
          <a:off x="3671454" y="1689519"/>
          <a:ext cx="3186546" cy="1704845"/>
          <a:chOff x="3492374" y="951889"/>
          <a:chExt cx="3691335" cy="1716734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C1403F00-CAE0-447D-AD31-E1E11705EFDC}"/>
              </a:ext>
            </a:extLst>
          </xdr:cNvPr>
          <xdr:cNvSpPr txBox="1"/>
        </xdr:nvSpPr>
        <xdr:spPr>
          <a:xfrm>
            <a:off x="3636604" y="951889"/>
            <a:ext cx="3547105" cy="740152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960"/>
              </a:lnSpc>
            </a:pPr>
            <a:r>
              <a:rPr kumimoji="1" lang="ja-JP" altLang="en-US" sz="800">
                <a:solidFill>
                  <a:srgbClr val="FF0000"/>
                </a:solidFill>
              </a:rPr>
              <a:t>成績確認表中の</a:t>
            </a:r>
            <a:r>
              <a:rPr kumimoji="1" lang="en-US" altLang="ja-JP" sz="800">
                <a:solidFill>
                  <a:srgbClr val="FF0000"/>
                </a:solidFill>
              </a:rPr>
              <a:t>【</a:t>
            </a:r>
            <a:r>
              <a:rPr kumimoji="1" lang="ja-JP" altLang="en-US" sz="800">
                <a:solidFill>
                  <a:srgbClr val="FF0000"/>
                </a:solidFill>
              </a:rPr>
              <a:t>知識・理解科目</a:t>
            </a:r>
            <a:r>
              <a:rPr kumimoji="1" lang="en-US" altLang="ja-JP" sz="800">
                <a:solidFill>
                  <a:srgbClr val="FF0000"/>
                </a:solidFill>
              </a:rPr>
              <a:t>】</a:t>
            </a:r>
            <a:r>
              <a:rPr kumimoji="1" lang="ja-JP" altLang="en-US" sz="800">
                <a:solidFill>
                  <a:srgbClr val="FF0000"/>
                </a:solidFill>
              </a:rPr>
              <a:t>の残りの科目の合計を記入。</a:t>
            </a:r>
            <a:endParaRPr kumimoji="1" lang="en-US" altLang="ja-JP" sz="800">
              <a:solidFill>
                <a:srgbClr val="FF0000"/>
              </a:solidFill>
            </a:endParaRPr>
          </a:p>
          <a:p>
            <a:pPr>
              <a:lnSpc>
                <a:spcPts val="960"/>
              </a:lnSpc>
            </a:pPr>
            <a:r>
              <a:rPr kumimoji="1" lang="ja-JP" altLang="en-US" sz="800">
                <a:solidFill>
                  <a:srgbClr val="FF0000"/>
                </a:solidFill>
              </a:rPr>
              <a:t>ただし、</a:t>
            </a:r>
            <a:r>
              <a:rPr kumimoji="1" lang="en-US" altLang="ja-JP" sz="800">
                <a:solidFill>
                  <a:srgbClr val="FF0000"/>
                </a:solidFill>
              </a:rPr>
              <a:t>DDP</a:t>
            </a:r>
            <a:r>
              <a:rPr kumimoji="1" lang="ja-JP" altLang="en-US" sz="800">
                <a:solidFill>
                  <a:srgbClr val="FF0000"/>
                </a:solidFill>
              </a:rPr>
              <a:t>留学生の「留学生基本科目」の日本語科目は「初修外国語」として扱われるので、その単位数を成績確認表中の「初修外国語」に足し、チェックシート下の「アカデミックスキル科目・初修外国語」の欄に記入</a:t>
            </a:r>
            <a:endParaRPr kumimoji="1" lang="en-US" altLang="ja-JP" sz="800">
              <a:solidFill>
                <a:srgbClr val="FF0000"/>
              </a:solidFill>
            </a:endParaRPr>
          </a:p>
        </xdr:txBody>
      </xdr: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8B9A072D-DEAB-4C49-BD77-555474F5A78F}"/>
              </a:ext>
            </a:extLst>
          </xdr:cNvPr>
          <xdr:cNvCxnSpPr>
            <a:stCxn id="9" idx="1"/>
          </xdr:cNvCxnSpPr>
        </xdr:nvCxnSpPr>
        <xdr:spPr>
          <a:xfrm flipH="1">
            <a:off x="3492374" y="1321965"/>
            <a:ext cx="144229" cy="343918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2D9B3044-009A-4915-9D84-5804CAB4511B}"/>
              </a:ext>
            </a:extLst>
          </xdr:cNvPr>
          <xdr:cNvCxnSpPr/>
        </xdr:nvCxnSpPr>
        <xdr:spPr>
          <a:xfrm flipH="1">
            <a:off x="3713052" y="1692942"/>
            <a:ext cx="77125" cy="975681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407279</xdr:colOff>
      <xdr:row>13</xdr:row>
      <xdr:rowOff>52220</xdr:rowOff>
    </xdr:from>
    <xdr:to>
      <xdr:col>9</xdr:col>
      <xdr:colOff>450273</xdr:colOff>
      <xdr:row>13</xdr:row>
      <xdr:rowOff>297585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D2868929-4419-4464-81E1-CA9B06BBD14A}"/>
            </a:ext>
          </a:extLst>
        </xdr:cNvPr>
        <xdr:cNvGrpSpPr/>
      </xdr:nvGrpSpPr>
      <xdr:grpSpPr>
        <a:xfrm>
          <a:off x="3801643" y="4329811"/>
          <a:ext cx="2831221" cy="245365"/>
          <a:chOff x="3956218" y="1068649"/>
          <a:chExt cx="1960715" cy="741725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5CAA6FA5-906E-4D37-AC38-E586C4BA72CE}"/>
              </a:ext>
            </a:extLst>
          </xdr:cNvPr>
          <xdr:cNvSpPr txBox="1"/>
        </xdr:nvSpPr>
        <xdr:spPr>
          <a:xfrm>
            <a:off x="4172819" y="1068649"/>
            <a:ext cx="1744114" cy="679776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00">
                <a:solidFill>
                  <a:srgbClr val="FF0000"/>
                </a:solidFill>
              </a:rPr>
              <a:t>右の備考欄で個々の科目を履修しているかどうか確認</a:t>
            </a:r>
            <a:endParaRPr kumimoji="1" lang="en-US" altLang="ja-JP" sz="800">
              <a:solidFill>
                <a:srgbClr val="FF0000"/>
              </a:solidFill>
            </a:endParaRPr>
          </a:p>
        </xdr:txBody>
      </xdr:sp>
      <xdr:cxnSp macro="">
        <xdr:nvCxnSpPr>
          <xdr:cNvPr id="14" name="直線矢印コネクタ 13">
            <a:extLst>
              <a:ext uri="{FF2B5EF4-FFF2-40B4-BE49-F238E27FC236}">
                <a16:creationId xmlns:a16="http://schemas.microsoft.com/office/drawing/2014/main" id="{92CAE1D7-89B8-4300-91EC-DE519754DEF9}"/>
              </a:ext>
            </a:extLst>
          </xdr:cNvPr>
          <xdr:cNvCxnSpPr>
            <a:stCxn id="13" idx="1"/>
          </xdr:cNvCxnSpPr>
        </xdr:nvCxnSpPr>
        <xdr:spPr>
          <a:xfrm flipH="1">
            <a:off x="3956218" y="1408537"/>
            <a:ext cx="216601" cy="401837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1934196</xdr:colOff>
      <xdr:row>6</xdr:row>
      <xdr:rowOff>87586</xdr:rowOff>
    </xdr:from>
    <xdr:to>
      <xdr:col>10</xdr:col>
      <xdr:colOff>4779819</xdr:colOff>
      <xdr:row>7</xdr:row>
      <xdr:rowOff>121230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37262088-710B-4310-9DFB-9772A1320519}"/>
            </a:ext>
          </a:extLst>
        </xdr:cNvPr>
        <xdr:cNvGrpSpPr/>
      </xdr:nvGrpSpPr>
      <xdr:grpSpPr>
        <a:xfrm>
          <a:off x="8774878" y="2183086"/>
          <a:ext cx="2845623" cy="345371"/>
          <a:chOff x="3917487" y="980987"/>
          <a:chExt cx="2193791" cy="284664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8C3BE411-3143-4B37-88B5-811AE4797B13}"/>
              </a:ext>
            </a:extLst>
          </xdr:cNvPr>
          <xdr:cNvSpPr txBox="1"/>
        </xdr:nvSpPr>
        <xdr:spPr>
          <a:xfrm>
            <a:off x="4378065" y="1073416"/>
            <a:ext cx="1733213" cy="192235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800">
                <a:solidFill>
                  <a:srgbClr val="FF0000"/>
                </a:solidFill>
              </a:rPr>
              <a:t>自分が履修したモジュールの名称と科目名を記入</a:t>
            </a:r>
            <a:endParaRPr kumimoji="1" lang="en-US" altLang="ja-JP" sz="800">
              <a:solidFill>
                <a:srgbClr val="FF0000"/>
              </a:solidFill>
            </a:endParaRPr>
          </a:p>
        </xdr:txBody>
      </xdr:sp>
      <xdr:cxnSp macro="">
        <xdr:nvCxnSpPr>
          <xdr:cNvPr id="17" name="直線矢印コネクタ 16">
            <a:extLst>
              <a:ext uri="{FF2B5EF4-FFF2-40B4-BE49-F238E27FC236}">
                <a16:creationId xmlns:a16="http://schemas.microsoft.com/office/drawing/2014/main" id="{CAE082A4-E52A-47D2-8311-326F59E5BC62}"/>
              </a:ext>
            </a:extLst>
          </xdr:cNvPr>
          <xdr:cNvCxnSpPr/>
        </xdr:nvCxnSpPr>
        <xdr:spPr>
          <a:xfrm flipH="1" flipV="1">
            <a:off x="3917487" y="980987"/>
            <a:ext cx="454524" cy="113841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zoomScale="130" zoomScaleNormal="130" workbookViewId="0">
      <selection activeCell="L4" sqref="L4:L6"/>
    </sheetView>
  </sheetViews>
  <sheetFormatPr defaultRowHeight="13.5" x14ac:dyDescent="0.15"/>
  <cols>
    <col min="1" max="1" width="4.5" style="66" customWidth="1"/>
    <col min="2" max="5" width="8.625" style="66" customWidth="1"/>
    <col min="6" max="6" width="10.625" style="66" customWidth="1"/>
    <col min="7" max="10" width="8.625" style="66" customWidth="1"/>
    <col min="11" max="11" width="48.125" style="66" customWidth="1"/>
    <col min="12" max="12" width="10.625" style="66" customWidth="1"/>
    <col min="13" max="15" width="9" style="66"/>
    <col min="16" max="16" width="48.125" style="66" customWidth="1"/>
    <col min="17" max="16384" width="9" style="66"/>
  </cols>
  <sheetData>
    <row r="1" spans="1:12" ht="30" customHeight="1" thickBot="1" x14ac:dyDescent="0.2">
      <c r="A1" s="161" t="s">
        <v>32</v>
      </c>
      <c r="B1" s="161"/>
      <c r="C1" s="161"/>
      <c r="D1" s="161"/>
      <c r="E1" s="161"/>
      <c r="F1" s="62" t="s">
        <v>30</v>
      </c>
    </row>
    <row r="2" spans="1:12" ht="30" customHeight="1" x14ac:dyDescent="0.15">
      <c r="A2" s="162" t="s">
        <v>7</v>
      </c>
      <c r="B2" s="163"/>
      <c r="C2" s="163"/>
      <c r="D2" s="164"/>
      <c r="E2" s="43" t="s">
        <v>6</v>
      </c>
      <c r="F2" s="61" t="s">
        <v>23</v>
      </c>
      <c r="G2" s="48" t="s">
        <v>1</v>
      </c>
      <c r="H2" s="2" t="s">
        <v>4</v>
      </c>
      <c r="I2" s="2" t="s">
        <v>5</v>
      </c>
      <c r="J2" s="3" t="s">
        <v>2</v>
      </c>
      <c r="K2" s="4" t="s">
        <v>3</v>
      </c>
    </row>
    <row r="3" spans="1:12" s="5" customFormat="1" ht="24.95" customHeight="1" x14ac:dyDescent="0.15">
      <c r="A3" s="165" t="s">
        <v>8</v>
      </c>
      <c r="B3" s="126" t="s">
        <v>9</v>
      </c>
      <c r="C3" s="127"/>
      <c r="D3" s="128"/>
      <c r="E3" s="44">
        <v>8</v>
      </c>
      <c r="F3" s="54"/>
      <c r="G3" s="49">
        <f>F3</f>
        <v>0</v>
      </c>
      <c r="H3" s="1" t="str">
        <f>IF(G3=0,"",IF(G3&lt;=E3,G3,E3))</f>
        <v/>
      </c>
      <c r="I3" s="10">
        <f>IF(G3&gt;E3,"0",E3-G3)</f>
        <v>8</v>
      </c>
      <c r="J3" s="22"/>
      <c r="K3" s="16" t="s">
        <v>26</v>
      </c>
    </row>
    <row r="4" spans="1:12" ht="24.95" customHeight="1" x14ac:dyDescent="0.15">
      <c r="A4" s="166"/>
      <c r="B4" s="111" t="s">
        <v>10</v>
      </c>
      <c r="C4" s="168" t="s">
        <v>12</v>
      </c>
      <c r="D4" s="169"/>
      <c r="E4" s="170">
        <v>40</v>
      </c>
      <c r="F4" s="143"/>
      <c r="G4" s="146">
        <f t="shared" ref="G4:G16" si="0">F4</f>
        <v>0</v>
      </c>
      <c r="H4" s="149" t="str">
        <f t="shared" ref="H4:H14" si="1">IF(G4=0,"",IF(G4&lt;=E4,G4,E4))</f>
        <v/>
      </c>
      <c r="I4" s="152">
        <f>IF(G4&gt;E4,"0",E4-G4)</f>
        <v>40</v>
      </c>
      <c r="J4" s="155" t="str">
        <f t="shared" ref="J4:J14" si="2">IF(F4&lt;=E4,"",F4-E4)</f>
        <v/>
      </c>
      <c r="K4" s="158" t="s">
        <v>34</v>
      </c>
      <c r="L4" s="133" t="s">
        <v>275</v>
      </c>
    </row>
    <row r="5" spans="1:12" ht="24.95" customHeight="1" x14ac:dyDescent="0.15">
      <c r="A5" s="166"/>
      <c r="B5" s="141"/>
      <c r="C5" s="134" t="s">
        <v>13</v>
      </c>
      <c r="D5" s="135"/>
      <c r="E5" s="171"/>
      <c r="F5" s="144"/>
      <c r="G5" s="147">
        <f t="shared" si="0"/>
        <v>0</v>
      </c>
      <c r="H5" s="150" t="str">
        <f t="shared" si="1"/>
        <v/>
      </c>
      <c r="I5" s="153" t="str">
        <f t="shared" ref="I5:I6" si="3">IF(G5&gt;=E5,"",E5-G5)</f>
        <v/>
      </c>
      <c r="J5" s="156" t="str">
        <f t="shared" si="2"/>
        <v/>
      </c>
      <c r="K5" s="159"/>
      <c r="L5" s="133"/>
    </row>
    <row r="6" spans="1:12" ht="24.95" customHeight="1" x14ac:dyDescent="0.15">
      <c r="A6" s="166"/>
      <c r="B6" s="142"/>
      <c r="C6" s="136" t="s">
        <v>14</v>
      </c>
      <c r="D6" s="137"/>
      <c r="E6" s="172"/>
      <c r="F6" s="145"/>
      <c r="G6" s="148">
        <f t="shared" si="0"/>
        <v>0</v>
      </c>
      <c r="H6" s="151" t="str">
        <f t="shared" si="1"/>
        <v/>
      </c>
      <c r="I6" s="154" t="str">
        <f t="shared" si="3"/>
        <v/>
      </c>
      <c r="J6" s="157" t="str">
        <f t="shared" si="2"/>
        <v/>
      </c>
      <c r="K6" s="160"/>
      <c r="L6" s="133"/>
    </row>
    <row r="7" spans="1:12" ht="24.95" customHeight="1" x14ac:dyDescent="0.15">
      <c r="A7" s="167"/>
      <c r="B7" s="126" t="s">
        <v>11</v>
      </c>
      <c r="C7" s="127"/>
      <c r="D7" s="128"/>
      <c r="E7" s="46">
        <v>12</v>
      </c>
      <c r="F7" s="55"/>
      <c r="G7" s="50">
        <f t="shared" si="0"/>
        <v>0</v>
      </c>
      <c r="H7" s="6" t="str">
        <f t="shared" si="1"/>
        <v/>
      </c>
      <c r="I7" s="11">
        <f t="shared" ref="I7:I12" si="4">IF(G7&gt;E7,"0",E7-G7)</f>
        <v>12</v>
      </c>
      <c r="J7" s="63" t="str">
        <f t="shared" si="2"/>
        <v/>
      </c>
      <c r="K7" s="17"/>
    </row>
    <row r="8" spans="1:12" ht="24.95" customHeight="1" x14ac:dyDescent="0.15">
      <c r="A8" s="138" t="s">
        <v>15</v>
      </c>
      <c r="B8" s="126" t="s">
        <v>9</v>
      </c>
      <c r="C8" s="127"/>
      <c r="D8" s="128"/>
      <c r="E8" s="77">
        <v>4</v>
      </c>
      <c r="F8" s="80"/>
      <c r="G8" s="83">
        <f t="shared" si="0"/>
        <v>0</v>
      </c>
      <c r="H8" s="70" t="str">
        <f t="shared" si="1"/>
        <v/>
      </c>
      <c r="I8" s="74">
        <f t="shared" si="4"/>
        <v>4</v>
      </c>
      <c r="J8" s="23"/>
      <c r="K8" s="40" t="s">
        <v>25</v>
      </c>
    </row>
    <row r="9" spans="1:12" ht="24.95" customHeight="1" x14ac:dyDescent="0.15">
      <c r="A9" s="139"/>
      <c r="B9" s="111" t="s">
        <v>16</v>
      </c>
      <c r="C9" s="134" t="s">
        <v>0</v>
      </c>
      <c r="D9" s="135"/>
      <c r="E9" s="76">
        <v>2</v>
      </c>
      <c r="F9" s="79"/>
      <c r="G9" s="82">
        <f t="shared" si="0"/>
        <v>0</v>
      </c>
      <c r="H9" s="84" t="str">
        <f t="shared" si="1"/>
        <v/>
      </c>
      <c r="I9" s="73">
        <f t="shared" si="4"/>
        <v>2</v>
      </c>
      <c r="J9" s="24" t="s">
        <v>39</v>
      </c>
      <c r="K9" s="18" t="s">
        <v>27</v>
      </c>
    </row>
    <row r="10" spans="1:12" ht="24.95" customHeight="1" x14ac:dyDescent="0.15">
      <c r="A10" s="139"/>
      <c r="B10" s="141"/>
      <c r="C10" s="134" t="s">
        <v>18</v>
      </c>
      <c r="D10" s="135"/>
      <c r="E10" s="75">
        <v>6</v>
      </c>
      <c r="F10" s="78"/>
      <c r="G10" s="81">
        <f t="shared" si="0"/>
        <v>0</v>
      </c>
      <c r="H10" s="69" t="str">
        <f t="shared" si="1"/>
        <v/>
      </c>
      <c r="I10" s="72">
        <f t="shared" si="4"/>
        <v>6</v>
      </c>
      <c r="J10" s="26" t="s">
        <v>39</v>
      </c>
      <c r="K10" s="19" t="s">
        <v>28</v>
      </c>
    </row>
    <row r="11" spans="1:12" ht="24.95" customHeight="1" x14ac:dyDescent="0.15">
      <c r="A11" s="139"/>
      <c r="B11" s="142"/>
      <c r="C11" s="136" t="s">
        <v>22</v>
      </c>
      <c r="D11" s="137"/>
      <c r="E11" s="45">
        <v>4</v>
      </c>
      <c r="F11" s="56" t="str">
        <f>IF(AND(F9&lt;E9,F10&lt;E10),"",IF(AND(F9&gt;=E9,F10&lt;E10),F9-E9,IF(AND(F9&lt;E9,F10&gt;=E10),F10-E10,IF(AND(F9&gt;=E9,F10&gt;=E10),F9+F10-E9-E10))))</f>
        <v/>
      </c>
      <c r="G11" s="25" t="str">
        <f>IF(F11="","0",F11)</f>
        <v>0</v>
      </c>
      <c r="H11" s="69" t="str">
        <f>IF(F11="","",IF(G11=0,"",IF(G11&lt;=E11,G11,E11)))</f>
        <v/>
      </c>
      <c r="I11" s="72">
        <f>IF(G9+G10&lt;E9+E10,E11,IF(G9+G10&gt;=E9+E10+E11,"0",E9+E10+E11-G9-G10))</f>
        <v>4</v>
      </c>
      <c r="J11" s="68" t="str">
        <f>IFERROR(IF(F11&lt;=E11,"",F11-E11),"")</f>
        <v/>
      </c>
      <c r="K11" s="27" t="s">
        <v>40</v>
      </c>
    </row>
    <row r="12" spans="1:12" ht="24.95" customHeight="1" x14ac:dyDescent="0.15">
      <c r="A12" s="140"/>
      <c r="B12" s="126" t="s">
        <v>17</v>
      </c>
      <c r="C12" s="127"/>
      <c r="D12" s="128"/>
      <c r="E12" s="46">
        <v>2</v>
      </c>
      <c r="F12" s="57"/>
      <c r="G12" s="50">
        <f t="shared" si="0"/>
        <v>0</v>
      </c>
      <c r="H12" s="6" t="str">
        <f t="shared" si="1"/>
        <v/>
      </c>
      <c r="I12" s="11">
        <f t="shared" si="4"/>
        <v>2</v>
      </c>
      <c r="J12" s="63" t="str">
        <f t="shared" si="2"/>
        <v/>
      </c>
      <c r="K12" s="17" t="s">
        <v>33</v>
      </c>
    </row>
    <row r="13" spans="1:12" ht="70.5" customHeight="1" x14ac:dyDescent="0.15">
      <c r="A13" s="126" t="s">
        <v>312</v>
      </c>
      <c r="B13" s="127"/>
      <c r="C13" s="127"/>
      <c r="D13" s="128"/>
      <c r="E13" s="47">
        <v>19</v>
      </c>
      <c r="F13" s="58"/>
      <c r="G13" s="51">
        <f t="shared" si="0"/>
        <v>0</v>
      </c>
      <c r="H13" s="7" t="str">
        <f>IF(G13=0,"",IF(G13&lt;=19,G13,19))</f>
        <v/>
      </c>
      <c r="I13" s="12">
        <f>IF(G13&gt;19,"0",19-G13)</f>
        <v>19</v>
      </c>
      <c r="J13" s="64" t="str">
        <f>IF(F13&lt;=19,"",F13-19)</f>
        <v/>
      </c>
      <c r="K13" s="20" t="s">
        <v>35</v>
      </c>
    </row>
    <row r="14" spans="1:12" ht="24.95" customHeight="1" x14ac:dyDescent="0.15">
      <c r="A14" s="126" t="s">
        <v>19</v>
      </c>
      <c r="B14" s="127"/>
      <c r="C14" s="127"/>
      <c r="D14" s="128"/>
      <c r="E14" s="47">
        <v>8</v>
      </c>
      <c r="F14" s="58"/>
      <c r="G14" s="51">
        <f t="shared" si="0"/>
        <v>0</v>
      </c>
      <c r="H14" s="7" t="str">
        <f t="shared" si="1"/>
        <v/>
      </c>
      <c r="I14" s="12">
        <f>IF(G14&gt;E14,"0",E14-G14)</f>
        <v>8</v>
      </c>
      <c r="J14" s="23" t="str">
        <f t="shared" si="2"/>
        <v/>
      </c>
      <c r="K14" s="20" t="s">
        <v>29</v>
      </c>
    </row>
    <row r="15" spans="1:12" ht="24.95" customHeight="1" x14ac:dyDescent="0.15">
      <c r="A15" s="129" t="s">
        <v>20</v>
      </c>
      <c r="B15" s="130"/>
      <c r="C15" s="126" t="s">
        <v>36</v>
      </c>
      <c r="D15" s="128"/>
      <c r="E15" s="121">
        <v>19</v>
      </c>
      <c r="F15" s="56" t="str">
        <f>IF(SUM(J3:J14)&lt;=0,"",SUM(J3:J14))</f>
        <v/>
      </c>
      <c r="G15" s="28">
        <f>SUM(J3:J14)</f>
        <v>0</v>
      </c>
      <c r="H15" s="111" t="str">
        <f>IF(G15+G16=0,"",G15+G16)</f>
        <v/>
      </c>
      <c r="I15" s="113">
        <f>IF(G15+G16&gt;19,"0",19-G15-G16)</f>
        <v>19</v>
      </c>
      <c r="J15" s="115"/>
      <c r="K15" s="117" t="s">
        <v>38</v>
      </c>
    </row>
    <row r="16" spans="1:12" ht="24.95" customHeight="1" thickBot="1" x14ac:dyDescent="0.2">
      <c r="A16" s="131"/>
      <c r="B16" s="132"/>
      <c r="C16" s="119" t="s">
        <v>37</v>
      </c>
      <c r="D16" s="120"/>
      <c r="E16" s="122"/>
      <c r="F16" s="59"/>
      <c r="G16" s="52">
        <f t="shared" si="0"/>
        <v>0</v>
      </c>
      <c r="H16" s="112"/>
      <c r="I16" s="114"/>
      <c r="J16" s="116"/>
      <c r="K16" s="118"/>
    </row>
    <row r="17" spans="1:12" ht="24.95" customHeight="1" thickTop="1" thickBot="1" x14ac:dyDescent="0.2">
      <c r="A17" s="123" t="s">
        <v>21</v>
      </c>
      <c r="B17" s="124"/>
      <c r="C17" s="124"/>
      <c r="D17" s="125"/>
      <c r="E17" s="42">
        <f>SUM(E3:E15)</f>
        <v>124</v>
      </c>
      <c r="F17" s="60">
        <f>SUM(F3:F10,F12:F14,F16)</f>
        <v>0</v>
      </c>
      <c r="G17" s="53">
        <f>SUM(G3:G10,G12:G14,G16)</f>
        <v>0</v>
      </c>
      <c r="H17" s="8">
        <f t="shared" ref="H17:I17" si="5">SUM(H3:H16)</f>
        <v>0</v>
      </c>
      <c r="I17" s="13">
        <f t="shared" si="5"/>
        <v>124</v>
      </c>
      <c r="J17" s="65">
        <f>SUM(J3:J13)</f>
        <v>0</v>
      </c>
      <c r="K17" s="9"/>
    </row>
    <row r="18" spans="1:12" ht="14.25" thickBot="1" x14ac:dyDescent="0.2"/>
    <row r="19" spans="1:12" ht="15" thickBot="1" x14ac:dyDescent="0.2">
      <c r="B19" s="21" t="s">
        <v>31</v>
      </c>
      <c r="F19" s="5"/>
      <c r="G19" s="14"/>
      <c r="H19" s="5"/>
      <c r="I19" s="14"/>
      <c r="J19" s="14"/>
      <c r="K19" s="5"/>
      <c r="L19" s="5"/>
    </row>
    <row r="20" spans="1:12" x14ac:dyDescent="0.15">
      <c r="B20" s="101" t="s">
        <v>24</v>
      </c>
      <c r="C20" s="102"/>
      <c r="D20" s="102"/>
      <c r="E20" s="102"/>
      <c r="F20" s="102"/>
      <c r="G20" s="102"/>
      <c r="H20" s="102"/>
      <c r="I20" s="102"/>
      <c r="J20" s="102"/>
      <c r="K20" s="103"/>
      <c r="L20" s="67"/>
    </row>
    <row r="21" spans="1:12" x14ac:dyDescent="0.15">
      <c r="B21" s="104"/>
      <c r="C21" s="105"/>
      <c r="D21" s="105"/>
      <c r="E21" s="105"/>
      <c r="F21" s="105"/>
      <c r="G21" s="105"/>
      <c r="H21" s="105"/>
      <c r="I21" s="105"/>
      <c r="J21" s="105"/>
      <c r="K21" s="106"/>
      <c r="L21" s="67"/>
    </row>
    <row r="22" spans="1:12" ht="14.25" thickBot="1" x14ac:dyDescent="0.2">
      <c r="B22" s="107"/>
      <c r="C22" s="108"/>
      <c r="D22" s="108"/>
      <c r="E22" s="108"/>
      <c r="F22" s="108"/>
      <c r="G22" s="108"/>
      <c r="H22" s="108"/>
      <c r="I22" s="108"/>
      <c r="J22" s="108"/>
      <c r="K22" s="109"/>
      <c r="L22" s="67"/>
    </row>
    <row r="23" spans="1:12" x14ac:dyDescent="0.15">
      <c r="B23" s="110" t="s">
        <v>41</v>
      </c>
      <c r="C23" s="110"/>
      <c r="D23" s="110"/>
      <c r="E23" s="110"/>
      <c r="F23" s="98"/>
      <c r="G23" s="96"/>
      <c r="H23" s="96"/>
      <c r="I23" s="96"/>
      <c r="J23" s="99"/>
      <c r="K23" s="96"/>
      <c r="L23" s="96"/>
    </row>
    <row r="24" spans="1:12" x14ac:dyDescent="0.15">
      <c r="F24" s="100"/>
      <c r="G24" s="96"/>
      <c r="H24" s="96"/>
      <c r="I24" s="96"/>
      <c r="J24" s="99"/>
      <c r="K24" s="96"/>
      <c r="L24" s="96"/>
    </row>
    <row r="25" spans="1:12" x14ac:dyDescent="0.15">
      <c r="F25" s="98"/>
      <c r="G25" s="96"/>
      <c r="H25" s="96"/>
      <c r="I25" s="96"/>
      <c r="J25" s="99"/>
      <c r="K25" s="96"/>
      <c r="L25" s="96"/>
    </row>
    <row r="26" spans="1:12" x14ac:dyDescent="0.15">
      <c r="F26" s="100"/>
      <c r="G26" s="96"/>
      <c r="H26" s="96"/>
      <c r="I26" s="96"/>
      <c r="J26" s="99"/>
      <c r="K26" s="96"/>
      <c r="L26" s="96"/>
    </row>
    <row r="27" spans="1:12" x14ac:dyDescent="0.15">
      <c r="F27" s="98"/>
      <c r="G27" s="96"/>
      <c r="H27" s="96"/>
      <c r="I27" s="96"/>
      <c r="J27" s="99"/>
      <c r="K27" s="96"/>
      <c r="L27" s="96"/>
    </row>
    <row r="28" spans="1:12" x14ac:dyDescent="0.15">
      <c r="F28" s="98"/>
      <c r="G28" s="96"/>
      <c r="H28" s="96"/>
      <c r="I28" s="96"/>
      <c r="J28" s="99"/>
      <c r="K28" s="96"/>
      <c r="L28" s="96"/>
    </row>
    <row r="29" spans="1:12" x14ac:dyDescent="0.15">
      <c r="F29" s="71"/>
      <c r="J29" s="67"/>
    </row>
    <row r="30" spans="1:12" x14ac:dyDescent="0.15">
      <c r="F30" s="5"/>
      <c r="J30" s="67"/>
    </row>
    <row r="31" spans="1:12" x14ac:dyDescent="0.15">
      <c r="J31" s="15"/>
    </row>
    <row r="32" spans="1:12" x14ac:dyDescent="0.15">
      <c r="F32" s="97"/>
      <c r="G32" s="97"/>
      <c r="H32" s="97"/>
      <c r="I32" s="97"/>
      <c r="J32" s="97"/>
      <c r="K32" s="97"/>
      <c r="L32" s="97"/>
    </row>
  </sheetData>
  <mergeCells count="59">
    <mergeCell ref="A1:E1"/>
    <mergeCell ref="A2:D2"/>
    <mergeCell ref="A3:A7"/>
    <mergeCell ref="B3:D3"/>
    <mergeCell ref="B4:B6"/>
    <mergeCell ref="C4:D4"/>
    <mergeCell ref="E4:E6"/>
    <mergeCell ref="L4:L6"/>
    <mergeCell ref="C5:D5"/>
    <mergeCell ref="C6:D6"/>
    <mergeCell ref="B7:D7"/>
    <mergeCell ref="A8:A12"/>
    <mergeCell ref="B8:D8"/>
    <mergeCell ref="B9:B11"/>
    <mergeCell ref="C9:D9"/>
    <mergeCell ref="C10:D10"/>
    <mergeCell ref="C11:D11"/>
    <mergeCell ref="F4:F6"/>
    <mergeCell ref="G4:G6"/>
    <mergeCell ref="H4:H6"/>
    <mergeCell ref="I4:I6"/>
    <mergeCell ref="J4:J6"/>
    <mergeCell ref="K4:K6"/>
    <mergeCell ref="A17:D17"/>
    <mergeCell ref="B12:D12"/>
    <mergeCell ref="A13:D13"/>
    <mergeCell ref="A14:D14"/>
    <mergeCell ref="A15:B16"/>
    <mergeCell ref="C15:D15"/>
    <mergeCell ref="H15:H16"/>
    <mergeCell ref="I15:I16"/>
    <mergeCell ref="J15:J16"/>
    <mergeCell ref="K15:K16"/>
    <mergeCell ref="C16:D16"/>
    <mergeCell ref="E15:E16"/>
    <mergeCell ref="B20:K22"/>
    <mergeCell ref="B23:E23"/>
    <mergeCell ref="F23:F24"/>
    <mergeCell ref="G23:G24"/>
    <mergeCell ref="H23:H24"/>
    <mergeCell ref="I23:I24"/>
    <mergeCell ref="J23:J24"/>
    <mergeCell ref="K23:K24"/>
    <mergeCell ref="L23:L24"/>
    <mergeCell ref="F25:F26"/>
    <mergeCell ref="G25:G26"/>
    <mergeCell ref="H25:H26"/>
    <mergeCell ref="I25:I26"/>
    <mergeCell ref="J25:J26"/>
    <mergeCell ref="K25:K26"/>
    <mergeCell ref="L25:L26"/>
    <mergeCell ref="L27:L28"/>
    <mergeCell ref="F32:L32"/>
    <mergeCell ref="F27:F28"/>
    <mergeCell ref="G27:G28"/>
    <mergeCell ref="H27:H28"/>
    <mergeCell ref="I27:I28"/>
    <mergeCell ref="J27:J28"/>
    <mergeCell ref="K27:K28"/>
  </mergeCells>
  <phoneticPr fontId="1"/>
  <conditionalFormatting sqref="F32">
    <cfRule type="expression" dxfId="1" priority="1">
      <formula>AND(H16&lt;&gt;"",H16&gt;18)</formula>
    </cfRule>
  </conditionalFormatting>
  <hyperlinks>
    <hyperlink ref="L4:L6" location="モジュール一覧!A1" display="モジュール一覧を参照" xr:uid="{5D0675CC-DE80-4ED0-9849-051151350B6D}"/>
  </hyperlinks>
  <pageMargins left="0.7" right="0.7" top="0.75" bottom="0.75" header="0.3" footer="0.3"/>
  <pageSetup paperSize="9" scale="97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3"/>
  <sheetViews>
    <sheetView zoomScale="110" zoomScaleNormal="110" workbookViewId="0">
      <selection activeCell="A15" sqref="A15:D15"/>
    </sheetView>
  </sheetViews>
  <sheetFormatPr defaultColWidth="9" defaultRowHeight="13.5" x14ac:dyDescent="0.15"/>
  <cols>
    <col min="1" max="1" width="4.5" style="66" customWidth="1"/>
    <col min="2" max="3" width="8.625" style="66" customWidth="1"/>
    <col min="4" max="4" width="14.125" style="66" customWidth="1"/>
    <col min="5" max="5" width="8.625" style="66" customWidth="1"/>
    <col min="6" max="6" width="10.625" style="66" customWidth="1"/>
    <col min="7" max="10" width="8.625" style="66" customWidth="1"/>
    <col min="11" max="11" width="71.125" style="66" customWidth="1"/>
    <col min="12" max="12" width="10.625" style="66" customWidth="1"/>
    <col min="13" max="15" width="9" style="66"/>
    <col min="16" max="16" width="48.125" style="66" customWidth="1"/>
    <col min="17" max="16384" width="9" style="66"/>
  </cols>
  <sheetData>
    <row r="1" spans="1:12" ht="36.950000000000003" customHeight="1" thickBot="1" x14ac:dyDescent="0.2">
      <c r="A1" s="161" t="s">
        <v>32</v>
      </c>
      <c r="B1" s="161"/>
      <c r="C1" s="161"/>
      <c r="D1" s="161"/>
      <c r="E1" s="161"/>
      <c r="F1" s="62"/>
      <c r="K1" s="89" t="s">
        <v>290</v>
      </c>
    </row>
    <row r="2" spans="1:12" ht="30" customHeight="1" x14ac:dyDescent="0.15">
      <c r="A2" s="162" t="s">
        <v>7</v>
      </c>
      <c r="B2" s="163"/>
      <c r="C2" s="163"/>
      <c r="D2" s="164"/>
      <c r="E2" s="90" t="s">
        <v>6</v>
      </c>
      <c r="F2" s="61" t="s">
        <v>23</v>
      </c>
      <c r="G2" s="48" t="s">
        <v>1</v>
      </c>
      <c r="H2" s="2" t="s">
        <v>4</v>
      </c>
      <c r="I2" s="2" t="s">
        <v>5</v>
      </c>
      <c r="J2" s="3" t="s">
        <v>2</v>
      </c>
      <c r="K2" s="4" t="s">
        <v>3</v>
      </c>
    </row>
    <row r="3" spans="1:12" s="5" customFormat="1" ht="24.95" customHeight="1" thickBot="1" x14ac:dyDescent="0.2">
      <c r="A3" s="165" t="s">
        <v>8</v>
      </c>
      <c r="B3" s="126" t="s">
        <v>9</v>
      </c>
      <c r="C3" s="127"/>
      <c r="D3" s="128"/>
      <c r="E3" s="44">
        <v>8</v>
      </c>
      <c r="F3" s="54"/>
      <c r="G3" s="49">
        <f>F3</f>
        <v>0</v>
      </c>
      <c r="H3" s="1" t="str">
        <f>IF(G3=0,"",IF(G3&lt;=E3,G3,E3))</f>
        <v/>
      </c>
      <c r="I3" s="10">
        <f>IF(G3&gt;E3,"0",E3-G3)</f>
        <v>8</v>
      </c>
      <c r="J3" s="22"/>
      <c r="K3" s="92" t="s">
        <v>26</v>
      </c>
    </row>
    <row r="4" spans="1:12" ht="24.95" customHeight="1" thickTop="1" x14ac:dyDescent="0.15">
      <c r="A4" s="166"/>
      <c r="B4" s="111" t="s">
        <v>10</v>
      </c>
      <c r="C4" s="168" t="s">
        <v>277</v>
      </c>
      <c r="D4" s="169"/>
      <c r="E4" s="170">
        <v>40</v>
      </c>
      <c r="F4" s="143"/>
      <c r="G4" s="146">
        <f>F4</f>
        <v>0</v>
      </c>
      <c r="H4" s="149" t="str">
        <f>IF(G4=0,"",IF(G4&lt;=E4,G4,E4))</f>
        <v/>
      </c>
      <c r="I4" s="152">
        <f>IF(G4&gt;E4,"0",E4-G4)</f>
        <v>40</v>
      </c>
      <c r="J4" s="174" t="str">
        <f>IF(F4&lt;=E4,"",F4-E4)</f>
        <v/>
      </c>
      <c r="K4" s="94" t="s">
        <v>289</v>
      </c>
      <c r="L4" s="173" t="s">
        <v>275</v>
      </c>
    </row>
    <row r="5" spans="1:12" ht="24.95" customHeight="1" x14ac:dyDescent="0.15">
      <c r="A5" s="166"/>
      <c r="B5" s="141"/>
      <c r="C5" s="134" t="s">
        <v>278</v>
      </c>
      <c r="D5" s="135"/>
      <c r="E5" s="171"/>
      <c r="F5" s="144"/>
      <c r="G5" s="147">
        <f>F5</f>
        <v>0</v>
      </c>
      <c r="H5" s="150" t="str">
        <f>IF(G5=0,"",IF(G5&lt;=E5,G5,E5))</f>
        <v/>
      </c>
      <c r="I5" s="153" t="str">
        <f>IF(G5&gt;=E5,"",E5-G5)</f>
        <v/>
      </c>
      <c r="J5" s="175" t="str">
        <f>IF(F5&lt;=E5,"",F5-E5)</f>
        <v/>
      </c>
      <c r="K5" s="95" t="s">
        <v>287</v>
      </c>
      <c r="L5" s="173"/>
    </row>
    <row r="6" spans="1:12" ht="24.95" customHeight="1" x14ac:dyDescent="0.15">
      <c r="A6" s="166"/>
      <c r="B6" s="141"/>
      <c r="C6" s="134" t="s">
        <v>279</v>
      </c>
      <c r="D6" s="135"/>
      <c r="E6" s="171"/>
      <c r="F6" s="144"/>
      <c r="G6" s="147"/>
      <c r="H6" s="150"/>
      <c r="I6" s="153"/>
      <c r="J6" s="175"/>
      <c r="K6" s="95" t="s">
        <v>288</v>
      </c>
      <c r="L6" s="173"/>
    </row>
    <row r="7" spans="1:12" ht="24.95" customHeight="1" thickBot="1" x14ac:dyDescent="0.2">
      <c r="A7" s="166"/>
      <c r="B7" s="142"/>
      <c r="C7" s="136"/>
      <c r="D7" s="137"/>
      <c r="E7" s="172"/>
      <c r="F7" s="145"/>
      <c r="G7" s="148">
        <f>F7</f>
        <v>0</v>
      </c>
      <c r="H7" s="151" t="str">
        <f>IF(G7=0,"",IF(G7&lt;=E7,G7,E7))</f>
        <v/>
      </c>
      <c r="I7" s="154" t="str">
        <f>IF(G7&gt;=E7,"",E7-G7)</f>
        <v/>
      </c>
      <c r="J7" s="176" t="str">
        <f>IF(F7&lt;=E7,"",F7-E7)</f>
        <v/>
      </c>
      <c r="K7" s="93"/>
      <c r="L7" s="173"/>
    </row>
    <row r="8" spans="1:12" ht="24.95" customHeight="1" thickTop="1" x14ac:dyDescent="0.15">
      <c r="A8" s="167"/>
      <c r="B8" s="126" t="s">
        <v>11</v>
      </c>
      <c r="C8" s="127"/>
      <c r="D8" s="128"/>
      <c r="E8" s="46">
        <v>12</v>
      </c>
      <c r="F8" s="55"/>
      <c r="G8" s="50">
        <f>F8</f>
        <v>0</v>
      </c>
      <c r="H8" s="6" t="str">
        <f>IF(G8=0,"",IF(G8&lt;=E8,G8,E8))</f>
        <v/>
      </c>
      <c r="I8" s="11">
        <f>IF(G8&gt;E8,"0",E8-G8)</f>
        <v>12</v>
      </c>
      <c r="J8" s="63" t="str">
        <f>IF(F8&lt;=E8,"",F8-E8)</f>
        <v/>
      </c>
      <c r="K8" s="91"/>
    </row>
    <row r="9" spans="1:12" ht="24.95" customHeight="1" x14ac:dyDescent="0.15">
      <c r="A9" s="138" t="s">
        <v>15</v>
      </c>
      <c r="B9" s="126" t="s">
        <v>9</v>
      </c>
      <c r="C9" s="127"/>
      <c r="D9" s="128"/>
      <c r="E9" s="77">
        <v>4</v>
      </c>
      <c r="F9" s="80"/>
      <c r="G9" s="83">
        <f>F9</f>
        <v>0</v>
      </c>
      <c r="H9" s="70" t="str">
        <f>IF(G9=0,"",IF(G9&lt;=E9,G9,E9))</f>
        <v/>
      </c>
      <c r="I9" s="74">
        <f>IF(G9&gt;E9,"0",E9-G9)</f>
        <v>4</v>
      </c>
      <c r="J9" s="23"/>
      <c r="K9" s="40" t="s">
        <v>25</v>
      </c>
    </row>
    <row r="10" spans="1:12" ht="24.95" customHeight="1" x14ac:dyDescent="0.15">
      <c r="A10" s="139"/>
      <c r="B10" s="111" t="s">
        <v>16</v>
      </c>
      <c r="C10" s="134" t="s">
        <v>0</v>
      </c>
      <c r="D10" s="135"/>
      <c r="E10" s="76">
        <v>2</v>
      </c>
      <c r="F10" s="79"/>
      <c r="G10" s="82">
        <f>F10</f>
        <v>0</v>
      </c>
      <c r="H10" s="84" t="str">
        <f>IF(G10=0,"",IF(G10&lt;=E10,G10,E10))</f>
        <v/>
      </c>
      <c r="I10" s="73">
        <f>IF(G10&gt;E10,"0",E10-G10)</f>
        <v>2</v>
      </c>
      <c r="J10" s="24" t="s">
        <v>39</v>
      </c>
      <c r="K10" s="18" t="s">
        <v>27</v>
      </c>
    </row>
    <row r="11" spans="1:12" ht="24.95" customHeight="1" x14ac:dyDescent="0.15">
      <c r="A11" s="139"/>
      <c r="B11" s="141"/>
      <c r="C11" s="134" t="s">
        <v>18</v>
      </c>
      <c r="D11" s="135"/>
      <c r="E11" s="75">
        <v>6</v>
      </c>
      <c r="F11" s="78"/>
      <c r="G11" s="81">
        <f>F11</f>
        <v>0</v>
      </c>
      <c r="H11" s="69" t="str">
        <f>IF(G11=0,"",IF(G11&lt;=E11,G11,E11))</f>
        <v/>
      </c>
      <c r="I11" s="72">
        <f>IF(G11&gt;E11,"0",E11-G11)</f>
        <v>6</v>
      </c>
      <c r="J11" s="26" t="s">
        <v>39</v>
      </c>
      <c r="K11" s="19" t="s">
        <v>28</v>
      </c>
    </row>
    <row r="12" spans="1:12" ht="24.95" customHeight="1" x14ac:dyDescent="0.15">
      <c r="A12" s="139"/>
      <c r="B12" s="142"/>
      <c r="C12" s="136" t="s">
        <v>22</v>
      </c>
      <c r="D12" s="137"/>
      <c r="E12" s="45">
        <v>4</v>
      </c>
      <c r="F12" s="56" t="str">
        <f>IF(AND(F10&lt;E10,F11&lt;E11),"",IF(AND(F10&gt;=E10,F11&lt;E11),F10-E10,IF(AND(F10&lt;E10,F11&gt;=E11),F11-E11,IF(AND(F10&gt;=E10,F11&gt;=E11),F10+F11-E10-E11))))</f>
        <v/>
      </c>
      <c r="G12" s="25" t="str">
        <f>IF(F12="","0",F12)</f>
        <v>0</v>
      </c>
      <c r="H12" s="69" t="str">
        <f>IF(F12="","",IF(G12=0,"",IF(G12&lt;=E12,G12,E12)))</f>
        <v/>
      </c>
      <c r="I12" s="72">
        <f>IF(G10+G11&lt;E10+E11,E12,IF(G10+G11&gt;=E10+E11+E12,"0",E10+E11+E12-G10-G11))</f>
        <v>4</v>
      </c>
      <c r="J12" s="68" t="str">
        <f>IFERROR(IF(F12&lt;=E12,"",F12-E12),"")</f>
        <v/>
      </c>
      <c r="K12" s="27" t="s">
        <v>40</v>
      </c>
    </row>
    <row r="13" spans="1:12" ht="24.95" customHeight="1" x14ac:dyDescent="0.15">
      <c r="A13" s="140"/>
      <c r="B13" s="126" t="s">
        <v>17</v>
      </c>
      <c r="C13" s="127"/>
      <c r="D13" s="128"/>
      <c r="E13" s="46">
        <v>2</v>
      </c>
      <c r="F13" s="57"/>
      <c r="G13" s="50">
        <f>F13</f>
        <v>0</v>
      </c>
      <c r="H13" s="6" t="str">
        <f>IF(G13=0,"",IF(G13&lt;=E13,G13,E13))</f>
        <v/>
      </c>
      <c r="I13" s="11">
        <f>IF(G13&gt;E13,"0",E13-G13)</f>
        <v>2</v>
      </c>
      <c r="J13" s="63" t="str">
        <f>IF(F13&lt;=E13,"",F13-E13)</f>
        <v/>
      </c>
      <c r="K13" s="17" t="s">
        <v>33</v>
      </c>
    </row>
    <row r="14" spans="1:12" ht="70.5" customHeight="1" x14ac:dyDescent="0.15">
      <c r="A14" s="126" t="s">
        <v>312</v>
      </c>
      <c r="B14" s="127"/>
      <c r="C14" s="127"/>
      <c r="D14" s="128"/>
      <c r="E14" s="47">
        <v>19</v>
      </c>
      <c r="F14" s="58"/>
      <c r="G14" s="51">
        <f>F14</f>
        <v>0</v>
      </c>
      <c r="H14" s="7" t="str">
        <f>IF(G14=0,"",IF(G14&lt;=19,G14,19))</f>
        <v/>
      </c>
      <c r="I14" s="12">
        <f>IF(G14&gt;19,"0",19-G14)</f>
        <v>19</v>
      </c>
      <c r="J14" s="64" t="str">
        <f>IF(F14&lt;=19,"",F14-19)</f>
        <v/>
      </c>
      <c r="K14" s="20" t="s">
        <v>35</v>
      </c>
    </row>
    <row r="15" spans="1:12" ht="24.95" customHeight="1" x14ac:dyDescent="0.15">
      <c r="A15" s="126" t="s">
        <v>19</v>
      </c>
      <c r="B15" s="127"/>
      <c r="C15" s="127"/>
      <c r="D15" s="128"/>
      <c r="E15" s="47">
        <v>8</v>
      </c>
      <c r="F15" s="58"/>
      <c r="G15" s="51">
        <f>F15</f>
        <v>0</v>
      </c>
      <c r="H15" s="7" t="str">
        <f>IF(G15=0,"",IF(G15&lt;=E15,G15,E15))</f>
        <v/>
      </c>
      <c r="I15" s="12">
        <f>IF(G15&gt;E15,"0",E15-G15)</f>
        <v>8</v>
      </c>
      <c r="J15" s="23" t="str">
        <f>IF(F15&lt;=E15,"",F15-E15)</f>
        <v/>
      </c>
      <c r="K15" s="20" t="s">
        <v>29</v>
      </c>
    </row>
    <row r="16" spans="1:12" ht="24.95" customHeight="1" x14ac:dyDescent="0.15">
      <c r="A16" s="129" t="s">
        <v>20</v>
      </c>
      <c r="B16" s="130"/>
      <c r="C16" s="126" t="s">
        <v>36</v>
      </c>
      <c r="D16" s="128"/>
      <c r="E16" s="121">
        <v>19</v>
      </c>
      <c r="F16" s="56" t="str">
        <f>IF(SUM(J3:J15)&lt;=0,"",SUM(J3:J15))</f>
        <v/>
      </c>
      <c r="G16" s="28">
        <f>SUM(J3:J15)</f>
        <v>0</v>
      </c>
      <c r="H16" s="111" t="str">
        <f>IF(G16+G17=0,"",G16+G17)</f>
        <v/>
      </c>
      <c r="I16" s="113">
        <f>IF(G16+G17&gt;19,"0",19-G16-G17)</f>
        <v>19</v>
      </c>
      <c r="J16" s="115"/>
      <c r="K16" s="117" t="s">
        <v>38</v>
      </c>
    </row>
    <row r="17" spans="1:12" ht="24.95" customHeight="1" thickBot="1" x14ac:dyDescent="0.2">
      <c r="A17" s="131"/>
      <c r="B17" s="132"/>
      <c r="C17" s="119" t="s">
        <v>37</v>
      </c>
      <c r="D17" s="120"/>
      <c r="E17" s="122"/>
      <c r="F17" s="59"/>
      <c r="G17" s="52">
        <f>F17</f>
        <v>0</v>
      </c>
      <c r="H17" s="112"/>
      <c r="I17" s="114"/>
      <c r="J17" s="116"/>
      <c r="K17" s="118"/>
    </row>
    <row r="18" spans="1:12" ht="24.95" customHeight="1" thickTop="1" thickBot="1" x14ac:dyDescent="0.2">
      <c r="A18" s="123" t="s">
        <v>21</v>
      </c>
      <c r="B18" s="124"/>
      <c r="C18" s="124"/>
      <c r="D18" s="125"/>
      <c r="E18" s="42">
        <f>SUM(E3:E16)</f>
        <v>124</v>
      </c>
      <c r="F18" s="60">
        <f>SUM(F3:F11,F13:F15,F17)</f>
        <v>0</v>
      </c>
      <c r="G18" s="53">
        <f>SUM(G3:G11,G13:G15,G17)</f>
        <v>0</v>
      </c>
      <c r="H18" s="8">
        <f>SUM(H3:H17)</f>
        <v>0</v>
      </c>
      <c r="I18" s="13">
        <f>SUM(I3:I17)</f>
        <v>124</v>
      </c>
      <c r="J18" s="65">
        <f>SUM(J3:J14)</f>
        <v>0</v>
      </c>
      <c r="K18" s="9"/>
    </row>
    <row r="19" spans="1:12" ht="14.25" thickBot="1" x14ac:dyDescent="0.2"/>
    <row r="20" spans="1:12" ht="15" thickBot="1" x14ac:dyDescent="0.2">
      <c r="B20" s="21" t="s">
        <v>31</v>
      </c>
      <c r="F20" s="5"/>
      <c r="G20" s="14"/>
      <c r="H20" s="5"/>
      <c r="I20" s="14"/>
      <c r="J20" s="14"/>
      <c r="K20" s="5"/>
      <c r="L20" s="5"/>
    </row>
    <row r="21" spans="1:12" ht="13.35" customHeight="1" x14ac:dyDescent="0.15">
      <c r="B21" s="178" t="s">
        <v>24</v>
      </c>
      <c r="C21" s="179"/>
      <c r="D21" s="179"/>
      <c r="E21" s="179"/>
      <c r="F21" s="179"/>
      <c r="G21" s="179"/>
      <c r="H21" s="179"/>
      <c r="I21" s="179"/>
      <c r="J21" s="179"/>
      <c r="K21" s="180"/>
      <c r="L21" s="67"/>
    </row>
    <row r="22" spans="1:12" x14ac:dyDescent="0.15">
      <c r="B22" s="181"/>
      <c r="C22" s="182"/>
      <c r="D22" s="182"/>
      <c r="E22" s="182"/>
      <c r="F22" s="182"/>
      <c r="G22" s="182"/>
      <c r="H22" s="182"/>
      <c r="I22" s="182"/>
      <c r="J22" s="182"/>
      <c r="K22" s="183"/>
      <c r="L22" s="67"/>
    </row>
    <row r="23" spans="1:12" ht="14.25" thickBot="1" x14ac:dyDescent="0.2">
      <c r="B23" s="184"/>
      <c r="C23" s="185"/>
      <c r="D23" s="185"/>
      <c r="E23" s="185"/>
      <c r="F23" s="185"/>
      <c r="G23" s="185"/>
      <c r="H23" s="185"/>
      <c r="I23" s="185"/>
      <c r="J23" s="185"/>
      <c r="K23" s="186"/>
      <c r="L23" s="67"/>
    </row>
    <row r="24" spans="1:12" x14ac:dyDescent="0.15">
      <c r="B24" s="110" t="s">
        <v>41</v>
      </c>
      <c r="C24" s="110"/>
      <c r="D24" s="110"/>
      <c r="E24" s="110"/>
      <c r="F24" s="98"/>
      <c r="G24" s="96"/>
      <c r="H24" s="96"/>
      <c r="I24" s="96"/>
      <c r="J24" s="99"/>
      <c r="K24" s="96"/>
      <c r="L24" s="96"/>
    </row>
    <row r="25" spans="1:12" x14ac:dyDescent="0.15">
      <c r="F25" s="100"/>
      <c r="G25" s="96"/>
      <c r="H25" s="96"/>
      <c r="I25" s="96"/>
      <c r="J25" s="99"/>
      <c r="K25" s="96"/>
      <c r="L25" s="96"/>
    </row>
    <row r="26" spans="1:12" x14ac:dyDescent="0.15">
      <c r="F26" s="98"/>
      <c r="G26" s="96"/>
      <c r="H26" s="96"/>
      <c r="I26" s="96"/>
      <c r="J26" s="99"/>
      <c r="K26" s="96" t="s">
        <v>285</v>
      </c>
      <c r="L26" s="96"/>
    </row>
    <row r="27" spans="1:12" ht="14.25" thickBot="1" x14ac:dyDescent="0.2">
      <c r="F27" s="100"/>
      <c r="G27" s="96"/>
      <c r="H27" s="96"/>
      <c r="I27" s="96"/>
      <c r="J27" s="99"/>
      <c r="K27" s="96"/>
      <c r="L27" s="96"/>
    </row>
    <row r="28" spans="1:12" ht="20.45" customHeight="1" thickTop="1" x14ac:dyDescent="0.15">
      <c r="D28" s="87" t="s">
        <v>284</v>
      </c>
      <c r="E28" s="177"/>
      <c r="F28" s="177"/>
      <c r="G28" s="177"/>
      <c r="H28" s="177"/>
      <c r="J28" s="67"/>
      <c r="K28" s="88" t="s">
        <v>283</v>
      </c>
      <c r="L28" s="96"/>
    </row>
    <row r="29" spans="1:12" ht="20.45" customHeight="1" x14ac:dyDescent="0.15">
      <c r="D29" s="87" t="s">
        <v>282</v>
      </c>
      <c r="E29" s="177"/>
      <c r="F29" s="177"/>
      <c r="G29" s="177"/>
      <c r="H29" s="177"/>
      <c r="J29" s="67"/>
      <c r="K29" s="86" t="s">
        <v>281</v>
      </c>
      <c r="L29" s="96"/>
    </row>
    <row r="30" spans="1:12" ht="20.45" customHeight="1" x14ac:dyDescent="0.15">
      <c r="F30" s="71"/>
      <c r="J30" s="67"/>
      <c r="K30" s="86" t="s">
        <v>280</v>
      </c>
    </row>
    <row r="31" spans="1:12" ht="20.45" customHeight="1" thickBot="1" x14ac:dyDescent="0.2">
      <c r="F31" s="5"/>
      <c r="J31" s="67"/>
      <c r="K31" s="85" t="s">
        <v>286</v>
      </c>
    </row>
    <row r="32" spans="1:12" ht="14.25" thickTop="1" x14ac:dyDescent="0.15">
      <c r="J32" s="15"/>
    </row>
    <row r="33" spans="6:12" x14ac:dyDescent="0.15">
      <c r="F33" s="97"/>
      <c r="G33" s="97"/>
      <c r="H33" s="97"/>
      <c r="I33" s="97"/>
      <c r="J33" s="97"/>
      <c r="K33" s="97"/>
      <c r="L33" s="97"/>
    </row>
  </sheetData>
  <mergeCells count="55">
    <mergeCell ref="E29:H29"/>
    <mergeCell ref="A18:D18"/>
    <mergeCell ref="A15:D15"/>
    <mergeCell ref="A14:D14"/>
    <mergeCell ref="B13:D13"/>
    <mergeCell ref="B21:K23"/>
    <mergeCell ref="A16:B17"/>
    <mergeCell ref="C16:D16"/>
    <mergeCell ref="C17:D17"/>
    <mergeCell ref="A9:A13"/>
    <mergeCell ref="B9:D9"/>
    <mergeCell ref="B10:B12"/>
    <mergeCell ref="C10:D10"/>
    <mergeCell ref="C11:D11"/>
    <mergeCell ref="C12:D12"/>
    <mergeCell ref="L28:L29"/>
    <mergeCell ref="F33:L33"/>
    <mergeCell ref="E4:E7"/>
    <mergeCell ref="F4:F7"/>
    <mergeCell ref="G4:G7"/>
    <mergeCell ref="H4:H7"/>
    <mergeCell ref="I4:I7"/>
    <mergeCell ref="J4:J7"/>
    <mergeCell ref="K24:K25"/>
    <mergeCell ref="E16:E17"/>
    <mergeCell ref="H16:H17"/>
    <mergeCell ref="I16:I17"/>
    <mergeCell ref="J16:J17"/>
    <mergeCell ref="K16:K17"/>
    <mergeCell ref="E28:H28"/>
    <mergeCell ref="B24:E24"/>
    <mergeCell ref="L24:L25"/>
    <mergeCell ref="F26:F27"/>
    <mergeCell ref="G26:G27"/>
    <mergeCell ref="H26:H27"/>
    <mergeCell ref="I26:I27"/>
    <mergeCell ref="J26:J27"/>
    <mergeCell ref="K26:K27"/>
    <mergeCell ref="L26:L27"/>
    <mergeCell ref="F24:F25"/>
    <mergeCell ref="G24:G25"/>
    <mergeCell ref="H24:H25"/>
    <mergeCell ref="I24:I25"/>
    <mergeCell ref="J24:J25"/>
    <mergeCell ref="A1:E1"/>
    <mergeCell ref="A2:D2"/>
    <mergeCell ref="A3:A8"/>
    <mergeCell ref="B3:D3"/>
    <mergeCell ref="B4:B7"/>
    <mergeCell ref="L4:L7"/>
    <mergeCell ref="C4:D4"/>
    <mergeCell ref="C5:D5"/>
    <mergeCell ref="C7:D7"/>
    <mergeCell ref="B8:D8"/>
    <mergeCell ref="C6:D6"/>
  </mergeCells>
  <phoneticPr fontId="1"/>
  <conditionalFormatting sqref="F33">
    <cfRule type="expression" dxfId="0" priority="1">
      <formula>AND(H17&lt;&gt;"",H17&gt;18)</formula>
    </cfRule>
  </conditionalFormatting>
  <hyperlinks>
    <hyperlink ref="L4:L7" location="'(R2～R5入学学生)モジュール一覧'!A1" display="モジュール一覧を参照" xr:uid="{00000000-0004-0000-0300-000000000000}"/>
  </hyperlinks>
  <pageMargins left="0.7" right="0.7" top="0.75" bottom="0.75" header="0.3" footer="0.3"/>
  <pageSetup paperSize="9" scale="72" orientation="landscape" horizontalDpi="4294967294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08"/>
  <sheetViews>
    <sheetView tabSelected="1" view="pageBreakPreview" zoomScale="93" zoomScaleNormal="93" zoomScaleSheetLayoutView="93" workbookViewId="0"/>
  </sheetViews>
  <sheetFormatPr defaultColWidth="8.625" defaultRowHeight="24" customHeight="1" x14ac:dyDescent="0.15"/>
  <cols>
    <col min="1" max="1" width="21.75" style="31" customWidth="1"/>
    <col min="2" max="2" width="31.875" style="31" customWidth="1"/>
    <col min="3" max="3" width="17.625" style="31" customWidth="1"/>
    <col min="4" max="4" width="7.5" style="31" customWidth="1"/>
    <col min="5" max="5" width="15.875" style="31" customWidth="1"/>
    <col min="6" max="6" width="8.625" style="31"/>
    <col min="7" max="7" width="21.75" style="31" customWidth="1"/>
    <col min="8" max="8" width="31" style="31" customWidth="1"/>
    <col min="9" max="9" width="17.625" style="31" customWidth="1"/>
    <col min="10" max="10" width="7.5" style="31" customWidth="1"/>
    <col min="11" max="11" width="15.875" style="31" customWidth="1"/>
    <col min="12" max="16384" width="8.625" style="31"/>
  </cols>
  <sheetData>
    <row r="1" spans="1:11" ht="12" x14ac:dyDescent="0.15">
      <c r="A1" s="32"/>
    </row>
    <row r="2" spans="1:11" ht="12" x14ac:dyDescent="0.15">
      <c r="A2" s="32" t="s">
        <v>42</v>
      </c>
    </row>
    <row r="3" spans="1:11" ht="12" x14ac:dyDescent="0.15">
      <c r="A3" s="213" t="s">
        <v>43</v>
      </c>
      <c r="B3" s="213"/>
      <c r="C3" s="213"/>
      <c r="D3" s="213"/>
      <c r="E3" s="213"/>
    </row>
    <row r="4" spans="1:11" ht="12" x14ac:dyDescent="0.15">
      <c r="A4" s="214" t="s">
        <v>44</v>
      </c>
      <c r="B4" s="214"/>
      <c r="C4" s="214"/>
      <c r="D4" s="214"/>
      <c r="E4" s="214"/>
    </row>
    <row r="5" spans="1:11" ht="12" x14ac:dyDescent="0.15">
      <c r="A5" s="215" t="s">
        <v>45</v>
      </c>
      <c r="B5" s="215"/>
      <c r="C5" s="215"/>
      <c r="D5" s="215"/>
      <c r="E5" s="215"/>
    </row>
    <row r="6" spans="1:11" ht="12" x14ac:dyDescent="0.15">
      <c r="A6" s="213" t="s">
        <v>46</v>
      </c>
      <c r="B6" s="213"/>
      <c r="C6" s="213"/>
      <c r="D6" s="213"/>
      <c r="E6" s="213"/>
    </row>
    <row r="7" spans="1:11" ht="12" x14ac:dyDescent="0.15">
      <c r="A7" s="33"/>
      <c r="B7" s="33"/>
      <c r="C7" s="33"/>
      <c r="D7" s="33"/>
      <c r="E7" s="33"/>
    </row>
    <row r="8" spans="1:11" ht="12" x14ac:dyDescent="0.15">
      <c r="A8" s="32" t="s">
        <v>47</v>
      </c>
      <c r="G8" s="32" t="s">
        <v>185</v>
      </c>
    </row>
    <row r="9" spans="1:11" s="36" customFormat="1" ht="24" customHeight="1" x14ac:dyDescent="0.15">
      <c r="A9" s="34" t="s">
        <v>48</v>
      </c>
      <c r="B9" s="35" t="s">
        <v>49</v>
      </c>
      <c r="C9" s="35" t="s">
        <v>50</v>
      </c>
      <c r="D9" s="35" t="s">
        <v>51</v>
      </c>
      <c r="E9" s="34" t="s">
        <v>52</v>
      </c>
      <c r="G9" s="37" t="s">
        <v>48</v>
      </c>
      <c r="H9" s="29" t="s">
        <v>49</v>
      </c>
      <c r="I9" s="38" t="s">
        <v>50</v>
      </c>
      <c r="J9" s="38" t="s">
        <v>51</v>
      </c>
      <c r="K9" s="34" t="s">
        <v>52</v>
      </c>
    </row>
    <row r="10" spans="1:11" ht="24" customHeight="1" x14ac:dyDescent="0.15">
      <c r="A10" s="199" t="s">
        <v>53</v>
      </c>
      <c r="B10" s="29" t="s">
        <v>54</v>
      </c>
      <c r="C10" s="199" t="s">
        <v>55</v>
      </c>
      <c r="D10" s="199" t="s">
        <v>56</v>
      </c>
      <c r="E10" s="199"/>
      <c r="G10" s="204" t="s">
        <v>186</v>
      </c>
      <c r="H10" s="29" t="s">
        <v>187</v>
      </c>
      <c r="I10" s="199" t="s">
        <v>74</v>
      </c>
      <c r="J10" s="199" t="s">
        <v>56</v>
      </c>
      <c r="K10" s="204"/>
    </row>
    <row r="11" spans="1:11" ht="24" customHeight="1" x14ac:dyDescent="0.15">
      <c r="A11" s="199"/>
      <c r="B11" s="29" t="s">
        <v>57</v>
      </c>
      <c r="C11" s="199"/>
      <c r="D11" s="199"/>
      <c r="E11" s="199"/>
      <c r="G11" s="204"/>
      <c r="H11" s="29" t="s">
        <v>188</v>
      </c>
      <c r="I11" s="199"/>
      <c r="J11" s="199"/>
      <c r="K11" s="204"/>
    </row>
    <row r="12" spans="1:11" ht="24" customHeight="1" x14ac:dyDescent="0.15">
      <c r="A12" s="199"/>
      <c r="B12" s="29" t="s">
        <v>58</v>
      </c>
      <c r="C12" s="199"/>
      <c r="D12" s="199"/>
      <c r="E12" s="199"/>
      <c r="G12" s="204"/>
      <c r="H12" s="29" t="s">
        <v>189</v>
      </c>
      <c r="I12" s="199"/>
      <c r="J12" s="199"/>
      <c r="K12" s="204"/>
    </row>
    <row r="13" spans="1:11" ht="24" customHeight="1" x14ac:dyDescent="0.15">
      <c r="A13" s="199" t="s">
        <v>59</v>
      </c>
      <c r="B13" s="29" t="s">
        <v>60</v>
      </c>
      <c r="C13" s="199" t="s">
        <v>55</v>
      </c>
      <c r="D13" s="199" t="s">
        <v>61</v>
      </c>
      <c r="E13" s="199"/>
      <c r="G13" s="204" t="s">
        <v>190</v>
      </c>
      <c r="H13" s="29" t="s">
        <v>191</v>
      </c>
      <c r="I13" s="199" t="s">
        <v>74</v>
      </c>
      <c r="J13" s="199" t="s">
        <v>192</v>
      </c>
      <c r="K13" s="204"/>
    </row>
    <row r="14" spans="1:11" ht="24" customHeight="1" x14ac:dyDescent="0.15">
      <c r="A14" s="199"/>
      <c r="B14" s="29" t="s">
        <v>62</v>
      </c>
      <c r="C14" s="199"/>
      <c r="D14" s="199"/>
      <c r="E14" s="199"/>
      <c r="G14" s="204"/>
      <c r="H14" s="29" t="s">
        <v>193</v>
      </c>
      <c r="I14" s="199"/>
      <c r="J14" s="199"/>
      <c r="K14" s="204"/>
    </row>
    <row r="15" spans="1:11" ht="24" customHeight="1" x14ac:dyDescent="0.15">
      <c r="A15" s="199"/>
      <c r="B15" s="29" t="s">
        <v>63</v>
      </c>
      <c r="C15" s="199"/>
      <c r="D15" s="199"/>
      <c r="E15" s="199"/>
      <c r="G15" s="204"/>
      <c r="H15" s="29" t="s">
        <v>194</v>
      </c>
      <c r="I15" s="199"/>
      <c r="J15" s="199"/>
      <c r="K15" s="204"/>
    </row>
    <row r="16" spans="1:11" ht="24" customHeight="1" x14ac:dyDescent="0.15">
      <c r="A16" s="199"/>
      <c r="B16" s="29" t="s">
        <v>64</v>
      </c>
      <c r="C16" s="199"/>
      <c r="D16" s="199"/>
      <c r="E16" s="199"/>
      <c r="G16" s="204"/>
      <c r="H16" s="29" t="s">
        <v>195</v>
      </c>
      <c r="I16" s="199"/>
      <c r="J16" s="199"/>
      <c r="K16" s="204"/>
    </row>
    <row r="17" spans="1:11" ht="24" customHeight="1" x14ac:dyDescent="0.15">
      <c r="A17" s="211" t="s">
        <v>276</v>
      </c>
      <c r="B17" s="41" t="s">
        <v>65</v>
      </c>
      <c r="C17" s="199" t="s">
        <v>66</v>
      </c>
      <c r="D17" s="199" t="s">
        <v>67</v>
      </c>
      <c r="E17" s="199"/>
      <c r="G17" s="204" t="s">
        <v>196</v>
      </c>
      <c r="H17" s="29" t="s">
        <v>197</v>
      </c>
      <c r="I17" s="199" t="s">
        <v>198</v>
      </c>
      <c r="J17" s="199" t="s">
        <v>56</v>
      </c>
      <c r="K17" s="212"/>
    </row>
    <row r="18" spans="1:11" ht="24" customHeight="1" x14ac:dyDescent="0.15">
      <c r="A18" s="211"/>
      <c r="B18" s="41" t="s">
        <v>68</v>
      </c>
      <c r="C18" s="199"/>
      <c r="D18" s="199"/>
      <c r="E18" s="199"/>
      <c r="G18" s="204"/>
      <c r="H18" s="29" t="s">
        <v>199</v>
      </c>
      <c r="I18" s="199"/>
      <c r="J18" s="199"/>
      <c r="K18" s="204"/>
    </row>
    <row r="19" spans="1:11" ht="24" customHeight="1" x14ac:dyDescent="0.15">
      <c r="A19" s="211"/>
      <c r="B19" s="41" t="s">
        <v>69</v>
      </c>
      <c r="C19" s="199"/>
      <c r="D19" s="199"/>
      <c r="E19" s="199"/>
      <c r="G19" s="204"/>
      <c r="H19" s="29" t="s">
        <v>200</v>
      </c>
      <c r="I19" s="199"/>
      <c r="J19" s="199"/>
      <c r="K19" s="204"/>
    </row>
    <row r="20" spans="1:11" ht="24" customHeight="1" x14ac:dyDescent="0.15">
      <c r="A20" s="211"/>
      <c r="B20" s="41" t="s">
        <v>70</v>
      </c>
      <c r="C20" s="199"/>
      <c r="D20" s="199"/>
      <c r="E20" s="199"/>
      <c r="G20" s="204" t="s">
        <v>201</v>
      </c>
      <c r="H20" s="29" t="s">
        <v>202</v>
      </c>
      <c r="I20" s="199" t="s">
        <v>198</v>
      </c>
      <c r="J20" s="199" t="s">
        <v>203</v>
      </c>
      <c r="K20" s="204"/>
    </row>
    <row r="21" spans="1:11" ht="24" customHeight="1" x14ac:dyDescent="0.15">
      <c r="A21" s="211"/>
      <c r="B21" s="41" t="s">
        <v>298</v>
      </c>
      <c r="C21" s="199"/>
      <c r="D21" s="199"/>
      <c r="E21" s="199"/>
      <c r="G21" s="204"/>
      <c r="H21" s="29" t="s">
        <v>204</v>
      </c>
      <c r="I21" s="199"/>
      <c r="J21" s="199"/>
      <c r="K21" s="204"/>
    </row>
    <row r="22" spans="1:11" ht="24" customHeight="1" x14ac:dyDescent="0.15">
      <c r="A22" s="211"/>
      <c r="B22" s="41" t="s">
        <v>71</v>
      </c>
      <c r="C22" s="199"/>
      <c r="D22" s="199"/>
      <c r="E22" s="199"/>
      <c r="G22" s="204"/>
      <c r="H22" s="29" t="s">
        <v>205</v>
      </c>
      <c r="I22" s="199"/>
      <c r="J22" s="199"/>
      <c r="K22" s="204"/>
    </row>
    <row r="23" spans="1:11" ht="24" customHeight="1" x14ac:dyDescent="0.15">
      <c r="A23" s="199" t="s">
        <v>72</v>
      </c>
      <c r="B23" s="29" t="s">
        <v>73</v>
      </c>
      <c r="C23" s="199" t="s">
        <v>74</v>
      </c>
      <c r="D23" s="199" t="s">
        <v>75</v>
      </c>
      <c r="E23" s="203" t="s">
        <v>76</v>
      </c>
      <c r="G23" s="199" t="s">
        <v>206</v>
      </c>
      <c r="H23" s="29" t="s">
        <v>207</v>
      </c>
      <c r="I23" s="199" t="s">
        <v>74</v>
      </c>
      <c r="J23" s="199" t="s">
        <v>192</v>
      </c>
      <c r="K23" s="204"/>
    </row>
    <row r="24" spans="1:11" ht="24" customHeight="1" x14ac:dyDescent="0.15">
      <c r="A24" s="199"/>
      <c r="B24" s="29" t="s">
        <v>77</v>
      </c>
      <c r="C24" s="199"/>
      <c r="D24" s="199"/>
      <c r="E24" s="203"/>
      <c r="G24" s="199"/>
      <c r="H24" s="29" t="s">
        <v>195</v>
      </c>
      <c r="I24" s="199"/>
      <c r="J24" s="199"/>
      <c r="K24" s="204"/>
    </row>
    <row r="25" spans="1:11" ht="24" customHeight="1" x14ac:dyDescent="0.15">
      <c r="A25" s="199"/>
      <c r="B25" s="29" t="s">
        <v>78</v>
      </c>
      <c r="C25" s="199"/>
      <c r="D25" s="199"/>
      <c r="E25" s="203"/>
      <c r="G25" s="199"/>
      <c r="H25" s="29" t="s">
        <v>208</v>
      </c>
      <c r="I25" s="199"/>
      <c r="J25" s="199"/>
      <c r="K25" s="204"/>
    </row>
    <row r="26" spans="1:11" ht="24" customHeight="1" x14ac:dyDescent="0.15">
      <c r="A26" s="199"/>
      <c r="B26" s="29" t="s">
        <v>79</v>
      </c>
      <c r="C26" s="199"/>
      <c r="D26" s="199"/>
      <c r="E26" s="203"/>
      <c r="G26" s="199"/>
      <c r="H26" s="29" t="s">
        <v>209</v>
      </c>
      <c r="I26" s="199"/>
      <c r="J26" s="199"/>
      <c r="K26" s="204"/>
    </row>
    <row r="27" spans="1:11" ht="24" customHeight="1" x14ac:dyDescent="0.15">
      <c r="A27" s="199" t="s">
        <v>80</v>
      </c>
      <c r="B27" s="29" t="s">
        <v>81</v>
      </c>
      <c r="C27" s="199" t="s">
        <v>248</v>
      </c>
      <c r="D27" s="199" t="s">
        <v>82</v>
      </c>
      <c r="E27" s="199"/>
      <c r="G27" s="199"/>
      <c r="H27" s="29" t="s">
        <v>210</v>
      </c>
      <c r="I27" s="199"/>
      <c r="J27" s="199"/>
      <c r="K27" s="204"/>
    </row>
    <row r="28" spans="1:11" ht="24" customHeight="1" x14ac:dyDescent="0.15">
      <c r="A28" s="199"/>
      <c r="B28" s="29" t="s">
        <v>83</v>
      </c>
      <c r="C28" s="199"/>
      <c r="D28" s="199"/>
      <c r="E28" s="199"/>
      <c r="G28" s="204" t="s">
        <v>211</v>
      </c>
      <c r="H28" s="29" t="s">
        <v>191</v>
      </c>
      <c r="I28" s="199" t="s">
        <v>74</v>
      </c>
      <c r="J28" s="199" t="s">
        <v>192</v>
      </c>
      <c r="K28" s="204"/>
    </row>
    <row r="29" spans="1:11" ht="24" customHeight="1" x14ac:dyDescent="0.15">
      <c r="A29" s="199"/>
      <c r="B29" s="29" t="s">
        <v>84</v>
      </c>
      <c r="C29" s="199"/>
      <c r="D29" s="199"/>
      <c r="E29" s="199"/>
      <c r="G29" s="204"/>
      <c r="H29" s="29" t="s">
        <v>212</v>
      </c>
      <c r="I29" s="199"/>
      <c r="J29" s="199"/>
      <c r="K29" s="204"/>
    </row>
    <row r="30" spans="1:11" ht="24" customHeight="1" x14ac:dyDescent="0.15">
      <c r="A30" s="199"/>
      <c r="B30" s="29" t="s">
        <v>85</v>
      </c>
      <c r="C30" s="199"/>
      <c r="D30" s="199"/>
      <c r="E30" s="199"/>
      <c r="G30" s="204"/>
      <c r="H30" s="29" t="s">
        <v>213</v>
      </c>
      <c r="I30" s="199"/>
      <c r="J30" s="199"/>
      <c r="K30" s="204"/>
    </row>
    <row r="31" spans="1:11" ht="24" customHeight="1" x14ac:dyDescent="0.15">
      <c r="A31" s="199"/>
      <c r="B31" s="29" t="s">
        <v>86</v>
      </c>
      <c r="C31" s="199"/>
      <c r="D31" s="199"/>
      <c r="E31" s="199"/>
      <c r="G31" s="204" t="s">
        <v>214</v>
      </c>
      <c r="H31" s="29" t="s">
        <v>215</v>
      </c>
      <c r="I31" s="199" t="s">
        <v>74</v>
      </c>
      <c r="J31" s="199" t="s">
        <v>192</v>
      </c>
      <c r="K31" s="204"/>
    </row>
    <row r="32" spans="1:11" ht="24" customHeight="1" x14ac:dyDescent="0.15">
      <c r="A32" s="199"/>
      <c r="B32" s="29" t="s">
        <v>87</v>
      </c>
      <c r="C32" s="199"/>
      <c r="D32" s="199"/>
      <c r="E32" s="199"/>
      <c r="G32" s="204"/>
      <c r="H32" s="29" t="s">
        <v>216</v>
      </c>
      <c r="I32" s="199"/>
      <c r="J32" s="199"/>
      <c r="K32" s="204"/>
    </row>
    <row r="33" spans="1:11" ht="24" customHeight="1" x14ac:dyDescent="0.15">
      <c r="A33" s="199"/>
      <c r="B33" s="29" t="s">
        <v>88</v>
      </c>
      <c r="C33" s="199"/>
      <c r="D33" s="199"/>
      <c r="E33" s="199"/>
      <c r="G33" s="204"/>
      <c r="H33" s="29" t="s">
        <v>217</v>
      </c>
      <c r="I33" s="199"/>
      <c r="J33" s="199"/>
      <c r="K33" s="204"/>
    </row>
    <row r="34" spans="1:11" ht="24" customHeight="1" x14ac:dyDescent="0.15">
      <c r="A34" s="199"/>
      <c r="B34" s="29" t="s">
        <v>89</v>
      </c>
      <c r="C34" s="199"/>
      <c r="D34" s="199"/>
      <c r="E34" s="199"/>
      <c r="G34" s="204" t="s">
        <v>218</v>
      </c>
      <c r="H34" s="29" t="s">
        <v>219</v>
      </c>
      <c r="I34" s="199" t="s">
        <v>74</v>
      </c>
      <c r="J34" s="199" t="s">
        <v>192</v>
      </c>
      <c r="K34" s="204" t="s">
        <v>220</v>
      </c>
    </row>
    <row r="35" spans="1:11" ht="24" customHeight="1" x14ac:dyDescent="0.15">
      <c r="A35" s="199"/>
      <c r="B35" s="29" t="s">
        <v>313</v>
      </c>
      <c r="C35" s="199"/>
      <c r="D35" s="199"/>
      <c r="E35" s="199"/>
      <c r="G35" s="204"/>
      <c r="H35" s="29" t="s">
        <v>221</v>
      </c>
      <c r="I35" s="199"/>
      <c r="J35" s="199"/>
      <c r="K35" s="204"/>
    </row>
    <row r="36" spans="1:11" ht="24" customHeight="1" x14ac:dyDescent="0.15">
      <c r="A36" s="199" t="s">
        <v>90</v>
      </c>
      <c r="B36" s="29" t="s">
        <v>91</v>
      </c>
      <c r="C36" s="199" t="s">
        <v>55</v>
      </c>
      <c r="D36" s="199" t="s">
        <v>92</v>
      </c>
      <c r="E36" s="199"/>
      <c r="G36" s="204"/>
      <c r="H36" s="29" t="s">
        <v>222</v>
      </c>
      <c r="I36" s="199"/>
      <c r="J36" s="199"/>
      <c r="K36" s="204"/>
    </row>
    <row r="37" spans="1:11" ht="24" customHeight="1" x14ac:dyDescent="0.15">
      <c r="A37" s="199"/>
      <c r="B37" s="29" t="s">
        <v>93</v>
      </c>
      <c r="C37" s="199"/>
      <c r="D37" s="199"/>
      <c r="E37" s="199"/>
      <c r="G37" s="204"/>
      <c r="H37" s="29" t="s">
        <v>223</v>
      </c>
      <c r="I37" s="199"/>
      <c r="J37" s="199"/>
      <c r="K37" s="204"/>
    </row>
    <row r="38" spans="1:11" ht="24" customHeight="1" x14ac:dyDescent="0.15">
      <c r="A38" s="199"/>
      <c r="B38" s="29" t="s">
        <v>94</v>
      </c>
      <c r="C38" s="199"/>
      <c r="D38" s="199"/>
      <c r="E38" s="199"/>
      <c r="G38" s="204"/>
      <c r="H38" s="29" t="s">
        <v>224</v>
      </c>
      <c r="I38" s="199"/>
      <c r="J38" s="199"/>
      <c r="K38" s="204"/>
    </row>
    <row r="39" spans="1:11" ht="24" customHeight="1" x14ac:dyDescent="0.15">
      <c r="A39" s="199"/>
      <c r="B39" s="29" t="s">
        <v>95</v>
      </c>
      <c r="C39" s="199"/>
      <c r="D39" s="199"/>
      <c r="E39" s="199"/>
      <c r="G39" s="200" t="s">
        <v>291</v>
      </c>
      <c r="H39" s="29" t="s">
        <v>197</v>
      </c>
      <c r="I39" s="187" t="s">
        <v>198</v>
      </c>
      <c r="J39" s="187" t="s">
        <v>192</v>
      </c>
      <c r="K39" s="190"/>
    </row>
    <row r="40" spans="1:11" ht="24" customHeight="1" x14ac:dyDescent="0.15">
      <c r="A40" s="199" t="s">
        <v>96</v>
      </c>
      <c r="B40" s="29" t="s">
        <v>97</v>
      </c>
      <c r="C40" s="199" t="s">
        <v>98</v>
      </c>
      <c r="D40" s="199" t="s">
        <v>99</v>
      </c>
      <c r="E40" s="199"/>
      <c r="G40" s="201"/>
      <c r="H40" s="29" t="s">
        <v>191</v>
      </c>
      <c r="I40" s="188"/>
      <c r="J40" s="188"/>
      <c r="K40" s="191"/>
    </row>
    <row r="41" spans="1:11" ht="24" customHeight="1" x14ac:dyDescent="0.15">
      <c r="A41" s="199"/>
      <c r="B41" s="29" t="s">
        <v>100</v>
      </c>
      <c r="C41" s="199"/>
      <c r="D41" s="199"/>
      <c r="E41" s="199"/>
      <c r="G41" s="201"/>
      <c r="H41" s="29" t="s">
        <v>292</v>
      </c>
      <c r="I41" s="188"/>
      <c r="J41" s="188"/>
      <c r="K41" s="191"/>
    </row>
    <row r="42" spans="1:11" ht="24" customHeight="1" x14ac:dyDescent="0.15">
      <c r="A42" s="199"/>
      <c r="B42" s="29" t="s">
        <v>101</v>
      </c>
      <c r="C42" s="199"/>
      <c r="D42" s="199"/>
      <c r="E42" s="199"/>
      <c r="G42" s="201"/>
      <c r="H42" s="29" t="s">
        <v>293</v>
      </c>
      <c r="I42" s="188"/>
      <c r="J42" s="188"/>
      <c r="K42" s="191"/>
    </row>
    <row r="43" spans="1:11" ht="24" customHeight="1" x14ac:dyDescent="0.15">
      <c r="A43" s="199"/>
      <c r="B43" s="29" t="s">
        <v>102</v>
      </c>
      <c r="C43" s="199"/>
      <c r="D43" s="199"/>
      <c r="E43" s="199"/>
      <c r="G43" s="202"/>
      <c r="H43" s="29" t="s">
        <v>294</v>
      </c>
      <c r="I43" s="189"/>
      <c r="J43" s="189"/>
      <c r="K43" s="192"/>
    </row>
    <row r="44" spans="1:11" ht="24" customHeight="1" x14ac:dyDescent="0.15">
      <c r="A44" s="199"/>
      <c r="B44" s="29" t="s">
        <v>103</v>
      </c>
      <c r="C44" s="199"/>
      <c r="D44" s="199"/>
      <c r="E44" s="199"/>
      <c r="G44" s="193" t="s">
        <v>295</v>
      </c>
      <c r="H44" s="38" t="s">
        <v>225</v>
      </c>
      <c r="I44" s="196" t="s">
        <v>74</v>
      </c>
      <c r="J44" s="196" t="s">
        <v>192</v>
      </c>
      <c r="K44" s="193"/>
    </row>
    <row r="45" spans="1:11" ht="24" customHeight="1" x14ac:dyDescent="0.15">
      <c r="A45" s="199"/>
      <c r="B45" s="29" t="s">
        <v>104</v>
      </c>
      <c r="C45" s="199"/>
      <c r="D45" s="199"/>
      <c r="E45" s="199"/>
      <c r="G45" s="194"/>
      <c r="H45" s="38" t="s">
        <v>296</v>
      </c>
      <c r="I45" s="197"/>
      <c r="J45" s="197"/>
      <c r="K45" s="194"/>
    </row>
    <row r="46" spans="1:11" ht="24" customHeight="1" x14ac:dyDescent="0.15">
      <c r="A46" s="199" t="s">
        <v>105</v>
      </c>
      <c r="B46" s="29" t="s">
        <v>106</v>
      </c>
      <c r="C46" s="199" t="s">
        <v>55</v>
      </c>
      <c r="D46" s="199" t="s">
        <v>107</v>
      </c>
      <c r="E46" s="199"/>
      <c r="G46" s="195"/>
      <c r="H46" s="38" t="s">
        <v>297</v>
      </c>
      <c r="I46" s="198"/>
      <c r="J46" s="198"/>
      <c r="K46" s="195"/>
    </row>
    <row r="47" spans="1:11" ht="24" customHeight="1" x14ac:dyDescent="0.15">
      <c r="A47" s="199"/>
      <c r="B47" s="29" t="s">
        <v>108</v>
      </c>
      <c r="C47" s="199"/>
      <c r="D47" s="199"/>
      <c r="E47" s="199"/>
      <c r="G47" s="204" t="s">
        <v>226</v>
      </c>
      <c r="H47" s="29" t="s">
        <v>227</v>
      </c>
      <c r="I47" s="199" t="s">
        <v>74</v>
      </c>
      <c r="J47" s="199" t="s">
        <v>192</v>
      </c>
      <c r="K47" s="204"/>
    </row>
    <row r="48" spans="1:11" ht="24" customHeight="1" x14ac:dyDescent="0.15">
      <c r="A48" s="199"/>
      <c r="B48" s="29" t="s">
        <v>109</v>
      </c>
      <c r="C48" s="199"/>
      <c r="D48" s="199"/>
      <c r="E48" s="199"/>
      <c r="G48" s="204"/>
      <c r="H48" s="29" t="s">
        <v>228</v>
      </c>
      <c r="I48" s="199"/>
      <c r="J48" s="199"/>
      <c r="K48" s="204"/>
    </row>
    <row r="49" spans="1:11" ht="24" customHeight="1" x14ac:dyDescent="0.15">
      <c r="A49" s="199" t="s">
        <v>110</v>
      </c>
      <c r="B49" s="29" t="s">
        <v>111</v>
      </c>
      <c r="C49" s="199" t="s">
        <v>112</v>
      </c>
      <c r="D49" s="199" t="s">
        <v>113</v>
      </c>
      <c r="E49" s="199"/>
      <c r="G49" s="204"/>
      <c r="H49" s="29" t="s">
        <v>229</v>
      </c>
      <c r="I49" s="199"/>
      <c r="J49" s="199"/>
      <c r="K49" s="204"/>
    </row>
    <row r="50" spans="1:11" ht="24" customHeight="1" x14ac:dyDescent="0.15">
      <c r="A50" s="199"/>
      <c r="B50" s="29" t="s">
        <v>114</v>
      </c>
      <c r="C50" s="199"/>
      <c r="D50" s="199"/>
      <c r="E50" s="199"/>
      <c r="G50" s="204"/>
      <c r="H50" s="29" t="s">
        <v>230</v>
      </c>
      <c r="I50" s="199"/>
      <c r="J50" s="199"/>
      <c r="K50" s="204"/>
    </row>
    <row r="51" spans="1:11" ht="24" customHeight="1" x14ac:dyDescent="0.15">
      <c r="A51" s="199"/>
      <c r="B51" s="29" t="s">
        <v>115</v>
      </c>
      <c r="C51" s="199"/>
      <c r="D51" s="199"/>
      <c r="E51" s="199"/>
      <c r="G51" s="204"/>
      <c r="H51" s="29" t="s">
        <v>231</v>
      </c>
      <c r="I51" s="199"/>
      <c r="J51" s="199"/>
      <c r="K51" s="204"/>
    </row>
    <row r="52" spans="1:11" ht="24" customHeight="1" x14ac:dyDescent="0.15">
      <c r="A52" s="199"/>
      <c r="B52" s="29" t="s">
        <v>116</v>
      </c>
      <c r="C52" s="199"/>
      <c r="D52" s="199"/>
      <c r="E52" s="199"/>
      <c r="G52" s="204" t="s">
        <v>232</v>
      </c>
      <c r="H52" s="29" t="s">
        <v>233</v>
      </c>
      <c r="I52" s="199" t="s">
        <v>74</v>
      </c>
      <c r="J52" s="199" t="s">
        <v>192</v>
      </c>
      <c r="K52" s="204"/>
    </row>
    <row r="53" spans="1:11" ht="24" customHeight="1" x14ac:dyDescent="0.15">
      <c r="A53" s="199"/>
      <c r="B53" s="29" t="s">
        <v>117</v>
      </c>
      <c r="C53" s="199"/>
      <c r="D53" s="199"/>
      <c r="E53" s="199"/>
      <c r="G53" s="204"/>
      <c r="H53" s="29" t="s">
        <v>234</v>
      </c>
      <c r="I53" s="199"/>
      <c r="J53" s="199"/>
      <c r="K53" s="204"/>
    </row>
    <row r="54" spans="1:11" ht="24" customHeight="1" x14ac:dyDescent="0.15">
      <c r="A54" s="199"/>
      <c r="B54" s="29" t="s">
        <v>118</v>
      </c>
      <c r="C54" s="199"/>
      <c r="D54" s="199"/>
      <c r="E54" s="199"/>
      <c r="G54" s="204"/>
      <c r="H54" s="29" t="s">
        <v>235</v>
      </c>
      <c r="I54" s="199"/>
      <c r="J54" s="199"/>
      <c r="K54" s="204"/>
    </row>
    <row r="55" spans="1:11" ht="24" customHeight="1" x14ac:dyDescent="0.15">
      <c r="A55" s="199" t="s">
        <v>119</v>
      </c>
      <c r="B55" s="29" t="s">
        <v>120</v>
      </c>
      <c r="C55" s="199" t="s">
        <v>55</v>
      </c>
      <c r="D55" s="199" t="s">
        <v>121</v>
      </c>
      <c r="E55" s="199"/>
      <c r="G55" s="204" t="s">
        <v>236</v>
      </c>
      <c r="H55" s="29" t="s">
        <v>237</v>
      </c>
      <c r="I55" s="199" t="s">
        <v>55</v>
      </c>
      <c r="J55" s="199" t="s">
        <v>238</v>
      </c>
      <c r="K55" s="204"/>
    </row>
    <row r="56" spans="1:11" ht="24" customHeight="1" x14ac:dyDescent="0.15">
      <c r="A56" s="199"/>
      <c r="B56" s="29" t="s">
        <v>122</v>
      </c>
      <c r="C56" s="199"/>
      <c r="D56" s="199"/>
      <c r="E56" s="199"/>
      <c r="G56" s="204"/>
      <c r="H56" s="29" t="s">
        <v>239</v>
      </c>
      <c r="I56" s="199"/>
      <c r="J56" s="199"/>
      <c r="K56" s="204"/>
    </row>
    <row r="57" spans="1:11" ht="24" customHeight="1" x14ac:dyDescent="0.15">
      <c r="A57" s="199"/>
      <c r="B57" s="29" t="s">
        <v>123</v>
      </c>
      <c r="C57" s="199"/>
      <c r="D57" s="199"/>
      <c r="E57" s="199"/>
      <c r="G57" s="204"/>
      <c r="H57" s="29" t="s">
        <v>240</v>
      </c>
      <c r="I57" s="199"/>
      <c r="J57" s="199"/>
      <c r="K57" s="204"/>
    </row>
    <row r="58" spans="1:11" ht="24" customHeight="1" x14ac:dyDescent="0.15">
      <c r="A58" s="199" t="s">
        <v>124</v>
      </c>
      <c r="B58" s="29" t="s">
        <v>125</v>
      </c>
      <c r="C58" s="199" t="s">
        <v>98</v>
      </c>
      <c r="D58" s="199" t="s">
        <v>126</v>
      </c>
      <c r="E58" s="199"/>
      <c r="G58" s="204"/>
      <c r="H58" s="29" t="s">
        <v>241</v>
      </c>
      <c r="I58" s="199"/>
      <c r="J58" s="199"/>
      <c r="K58" s="204"/>
    </row>
    <row r="59" spans="1:11" ht="24" customHeight="1" x14ac:dyDescent="0.15">
      <c r="A59" s="199"/>
      <c r="B59" s="29" t="s">
        <v>127</v>
      </c>
      <c r="C59" s="199"/>
      <c r="D59" s="199"/>
      <c r="E59" s="199"/>
      <c r="G59" s="204" t="s">
        <v>242</v>
      </c>
      <c r="H59" s="29" t="s">
        <v>243</v>
      </c>
      <c r="I59" s="199" t="s">
        <v>55</v>
      </c>
      <c r="J59" s="199" t="s">
        <v>244</v>
      </c>
      <c r="K59" s="204"/>
    </row>
    <row r="60" spans="1:11" ht="24" customHeight="1" x14ac:dyDescent="0.15">
      <c r="A60" s="199"/>
      <c r="B60" s="29" t="s">
        <v>128</v>
      </c>
      <c r="C60" s="199"/>
      <c r="D60" s="199"/>
      <c r="E60" s="199"/>
      <c r="G60" s="204"/>
      <c r="H60" s="29" t="s">
        <v>245</v>
      </c>
      <c r="I60" s="199"/>
      <c r="J60" s="199"/>
      <c r="K60" s="204"/>
    </row>
    <row r="61" spans="1:11" ht="24" customHeight="1" x14ac:dyDescent="0.15">
      <c r="A61" s="199"/>
      <c r="B61" s="29" t="s">
        <v>129</v>
      </c>
      <c r="C61" s="199"/>
      <c r="D61" s="199"/>
      <c r="E61" s="199"/>
      <c r="G61" s="204"/>
      <c r="H61" s="29" t="s">
        <v>246</v>
      </c>
      <c r="I61" s="199"/>
      <c r="J61" s="199"/>
      <c r="K61" s="204"/>
    </row>
    <row r="62" spans="1:11" ht="24" customHeight="1" x14ac:dyDescent="0.15">
      <c r="A62" s="199"/>
      <c r="B62" s="29" t="s">
        <v>130</v>
      </c>
      <c r="C62" s="199"/>
      <c r="D62" s="199"/>
      <c r="E62" s="199"/>
      <c r="G62" s="204"/>
      <c r="H62" s="29" t="s">
        <v>247</v>
      </c>
      <c r="I62" s="199"/>
      <c r="J62" s="199"/>
      <c r="K62" s="204"/>
    </row>
    <row r="63" spans="1:11" ht="24" customHeight="1" x14ac:dyDescent="0.15">
      <c r="A63" s="199"/>
      <c r="B63" s="29" t="s">
        <v>131</v>
      </c>
      <c r="C63" s="199"/>
      <c r="D63" s="199"/>
      <c r="E63" s="199"/>
      <c r="G63" s="193" t="s">
        <v>307</v>
      </c>
      <c r="H63" s="29" t="s">
        <v>301</v>
      </c>
      <c r="I63" s="196" t="s">
        <v>248</v>
      </c>
      <c r="J63" s="196" t="s">
        <v>249</v>
      </c>
      <c r="K63" s="190"/>
    </row>
    <row r="64" spans="1:11" ht="24" customHeight="1" x14ac:dyDescent="0.15">
      <c r="A64" s="199"/>
      <c r="B64" s="29" t="s">
        <v>132</v>
      </c>
      <c r="C64" s="199"/>
      <c r="D64" s="199"/>
      <c r="E64" s="199"/>
      <c r="G64" s="194"/>
      <c r="H64" s="29" t="s">
        <v>302</v>
      </c>
      <c r="I64" s="197"/>
      <c r="J64" s="197"/>
      <c r="K64" s="191"/>
    </row>
    <row r="65" spans="1:11" ht="24" customHeight="1" x14ac:dyDescent="0.15">
      <c r="A65" s="199" t="s">
        <v>133</v>
      </c>
      <c r="B65" s="29" t="s">
        <v>129</v>
      </c>
      <c r="C65" s="199" t="s">
        <v>98</v>
      </c>
      <c r="D65" s="199" t="s">
        <v>134</v>
      </c>
      <c r="E65" s="199"/>
      <c r="G65" s="194"/>
      <c r="H65" s="29" t="s">
        <v>303</v>
      </c>
      <c r="I65" s="197"/>
      <c r="J65" s="197"/>
      <c r="K65" s="191"/>
    </row>
    <row r="66" spans="1:11" ht="24" customHeight="1" x14ac:dyDescent="0.15">
      <c r="A66" s="199"/>
      <c r="B66" s="29" t="s">
        <v>135</v>
      </c>
      <c r="C66" s="199"/>
      <c r="D66" s="199"/>
      <c r="E66" s="199"/>
      <c r="G66" s="194"/>
      <c r="H66" s="29" t="s">
        <v>304</v>
      </c>
      <c r="I66" s="197"/>
      <c r="J66" s="197"/>
      <c r="K66" s="191"/>
    </row>
    <row r="67" spans="1:11" ht="24" customHeight="1" x14ac:dyDescent="0.15">
      <c r="A67" s="199"/>
      <c r="B67" s="29" t="s">
        <v>136</v>
      </c>
      <c r="C67" s="199"/>
      <c r="D67" s="199"/>
      <c r="E67" s="199"/>
      <c r="G67" s="194"/>
      <c r="H67" s="29" t="s">
        <v>296</v>
      </c>
      <c r="I67" s="197"/>
      <c r="J67" s="197"/>
      <c r="K67" s="191"/>
    </row>
    <row r="68" spans="1:11" ht="24" customHeight="1" x14ac:dyDescent="0.15">
      <c r="A68" s="199"/>
      <c r="B68" s="29" t="s">
        <v>137</v>
      </c>
      <c r="C68" s="199"/>
      <c r="D68" s="199"/>
      <c r="E68" s="199"/>
      <c r="G68" s="194"/>
      <c r="H68" s="29" t="s">
        <v>305</v>
      </c>
      <c r="I68" s="197"/>
      <c r="J68" s="197"/>
      <c r="K68" s="191"/>
    </row>
    <row r="69" spans="1:11" ht="24" customHeight="1" x14ac:dyDescent="0.15">
      <c r="A69" s="199"/>
      <c r="B69" s="29" t="s">
        <v>138</v>
      </c>
      <c r="C69" s="199"/>
      <c r="D69" s="199"/>
      <c r="E69" s="199"/>
      <c r="G69" s="195"/>
      <c r="H69" s="29" t="s">
        <v>306</v>
      </c>
      <c r="I69" s="198"/>
      <c r="J69" s="198"/>
      <c r="K69" s="192"/>
    </row>
    <row r="70" spans="1:11" ht="24" customHeight="1" x14ac:dyDescent="0.15">
      <c r="A70" s="199" t="s">
        <v>139</v>
      </c>
      <c r="B70" s="29" t="s">
        <v>140</v>
      </c>
      <c r="C70" s="199" t="s">
        <v>55</v>
      </c>
      <c r="D70" s="199" t="s">
        <v>141</v>
      </c>
      <c r="E70" s="203" t="s">
        <v>142</v>
      </c>
      <c r="G70" s="204" t="s">
        <v>250</v>
      </c>
      <c r="H70" s="29" t="s">
        <v>308</v>
      </c>
      <c r="I70" s="199" t="s">
        <v>309</v>
      </c>
      <c r="J70" s="199" t="s">
        <v>251</v>
      </c>
      <c r="K70" s="204"/>
    </row>
    <row r="71" spans="1:11" ht="24" customHeight="1" x14ac:dyDescent="0.15">
      <c r="A71" s="199"/>
      <c r="B71" s="29" t="s">
        <v>143</v>
      </c>
      <c r="C71" s="199"/>
      <c r="D71" s="199"/>
      <c r="E71" s="203"/>
      <c r="G71" s="204"/>
      <c r="H71" s="29" t="s">
        <v>252</v>
      </c>
      <c r="I71" s="199"/>
      <c r="J71" s="199"/>
      <c r="K71" s="204"/>
    </row>
    <row r="72" spans="1:11" ht="24" customHeight="1" x14ac:dyDescent="0.15">
      <c r="A72" s="199"/>
      <c r="B72" s="29" t="s">
        <v>144</v>
      </c>
      <c r="C72" s="199"/>
      <c r="D72" s="199"/>
      <c r="E72" s="203"/>
      <c r="G72" s="204"/>
      <c r="H72" s="29" t="s">
        <v>253</v>
      </c>
      <c r="I72" s="199"/>
      <c r="J72" s="199"/>
      <c r="K72" s="204"/>
    </row>
    <row r="73" spans="1:11" ht="24" customHeight="1" x14ac:dyDescent="0.15">
      <c r="A73" s="199" t="s">
        <v>145</v>
      </c>
      <c r="B73" s="29" t="s">
        <v>146</v>
      </c>
      <c r="C73" s="199" t="s">
        <v>55</v>
      </c>
      <c r="D73" s="199" t="s">
        <v>141</v>
      </c>
      <c r="E73" s="203" t="s">
        <v>147</v>
      </c>
      <c r="G73" s="204"/>
      <c r="H73" s="29" t="s">
        <v>314</v>
      </c>
      <c r="I73" s="199"/>
      <c r="J73" s="199"/>
      <c r="K73" s="204"/>
    </row>
    <row r="74" spans="1:11" ht="24" customHeight="1" x14ac:dyDescent="0.15">
      <c r="A74" s="199"/>
      <c r="B74" s="193" t="s">
        <v>148</v>
      </c>
      <c r="C74" s="199"/>
      <c r="D74" s="199"/>
      <c r="E74" s="203"/>
      <c r="G74" s="204"/>
      <c r="H74" s="29" t="s">
        <v>315</v>
      </c>
      <c r="I74" s="199"/>
      <c r="J74" s="199"/>
      <c r="K74" s="204"/>
    </row>
    <row r="75" spans="1:11" ht="24" customHeight="1" x14ac:dyDescent="0.15">
      <c r="A75" s="199"/>
      <c r="B75" s="195"/>
      <c r="C75" s="199"/>
      <c r="D75" s="199"/>
      <c r="E75" s="203"/>
      <c r="G75" s="204"/>
      <c r="H75" s="29" t="s">
        <v>254</v>
      </c>
      <c r="I75" s="199"/>
      <c r="J75" s="199"/>
      <c r="K75" s="204"/>
    </row>
    <row r="76" spans="1:11" ht="24" customHeight="1" x14ac:dyDescent="0.15">
      <c r="A76" s="199"/>
      <c r="B76" s="193" t="s">
        <v>144</v>
      </c>
      <c r="C76" s="199"/>
      <c r="D76" s="199"/>
      <c r="E76" s="203"/>
      <c r="G76" s="204"/>
      <c r="H76" s="29" t="s">
        <v>255</v>
      </c>
      <c r="I76" s="199"/>
      <c r="J76" s="199"/>
      <c r="K76" s="204"/>
    </row>
    <row r="77" spans="1:11" x14ac:dyDescent="0.15">
      <c r="A77" s="199"/>
      <c r="B77" s="195"/>
      <c r="C77" s="199"/>
      <c r="D77" s="199"/>
      <c r="E77" s="203"/>
      <c r="G77" s="204" t="s">
        <v>256</v>
      </c>
      <c r="H77" s="29" t="s">
        <v>308</v>
      </c>
      <c r="I77" s="199" t="s">
        <v>248</v>
      </c>
      <c r="J77" s="199" t="s">
        <v>257</v>
      </c>
      <c r="K77" s="204"/>
    </row>
    <row r="78" spans="1:11" ht="24" customHeight="1" x14ac:dyDescent="0.15">
      <c r="A78" s="199" t="s">
        <v>149</v>
      </c>
      <c r="B78" s="29" t="s">
        <v>150</v>
      </c>
      <c r="C78" s="203" t="s">
        <v>300</v>
      </c>
      <c r="D78" s="199" t="s">
        <v>141</v>
      </c>
      <c r="E78" s="203" t="s">
        <v>151</v>
      </c>
      <c r="G78" s="204"/>
      <c r="H78" s="29" t="s">
        <v>258</v>
      </c>
      <c r="I78" s="199"/>
      <c r="J78" s="199"/>
      <c r="K78" s="204"/>
    </row>
    <row r="79" spans="1:11" ht="24" customHeight="1" x14ac:dyDescent="0.15">
      <c r="A79" s="199"/>
      <c r="B79" s="29" t="s">
        <v>299</v>
      </c>
      <c r="C79" s="203"/>
      <c r="D79" s="199"/>
      <c r="E79" s="203"/>
      <c r="G79" s="204"/>
      <c r="H79" s="29" t="s">
        <v>259</v>
      </c>
      <c r="I79" s="199"/>
      <c r="J79" s="199"/>
      <c r="K79" s="204"/>
    </row>
    <row r="80" spans="1:11" ht="24" customHeight="1" x14ac:dyDescent="0.15">
      <c r="A80" s="199"/>
      <c r="B80" s="29" t="s">
        <v>152</v>
      </c>
      <c r="C80" s="203"/>
      <c r="D80" s="199"/>
      <c r="E80" s="203"/>
      <c r="G80" s="204"/>
      <c r="H80" s="29" t="s">
        <v>254</v>
      </c>
      <c r="I80" s="199"/>
      <c r="J80" s="199"/>
      <c r="K80" s="204"/>
    </row>
    <row r="81" spans="1:11" ht="24" customHeight="1" x14ac:dyDescent="0.15">
      <c r="A81" s="199"/>
      <c r="B81" s="29" t="s">
        <v>153</v>
      </c>
      <c r="C81" s="203"/>
      <c r="D81" s="199"/>
      <c r="E81" s="203"/>
      <c r="G81" s="204"/>
      <c r="H81" s="29" t="s">
        <v>310</v>
      </c>
      <c r="I81" s="199"/>
      <c r="J81" s="199"/>
      <c r="K81" s="204"/>
    </row>
    <row r="82" spans="1:11" ht="24" customHeight="1" x14ac:dyDescent="0.15">
      <c r="A82" s="199"/>
      <c r="B82" s="29" t="s">
        <v>144</v>
      </c>
      <c r="C82" s="203"/>
      <c r="D82" s="199"/>
      <c r="E82" s="203"/>
      <c r="G82" s="204"/>
      <c r="H82" s="29" t="s">
        <v>225</v>
      </c>
      <c r="I82" s="199"/>
      <c r="J82" s="199"/>
      <c r="K82" s="204"/>
    </row>
    <row r="83" spans="1:11" ht="24" customHeight="1" x14ac:dyDescent="0.15">
      <c r="A83" s="199"/>
      <c r="B83" s="29" t="s">
        <v>154</v>
      </c>
      <c r="C83" s="203"/>
      <c r="D83" s="199"/>
      <c r="E83" s="203"/>
      <c r="G83" s="204" t="s">
        <v>260</v>
      </c>
      <c r="H83" s="29" t="s">
        <v>308</v>
      </c>
      <c r="I83" s="208" t="s">
        <v>248</v>
      </c>
      <c r="J83" s="196" t="s">
        <v>261</v>
      </c>
      <c r="K83" s="205"/>
    </row>
    <row r="84" spans="1:11" ht="24" customHeight="1" x14ac:dyDescent="0.15">
      <c r="A84" s="199"/>
      <c r="B84" s="29" t="s">
        <v>155</v>
      </c>
      <c r="C84" s="203"/>
      <c r="D84" s="199"/>
      <c r="E84" s="203"/>
      <c r="G84" s="204"/>
      <c r="H84" s="30" t="s">
        <v>253</v>
      </c>
      <c r="I84" s="209"/>
      <c r="J84" s="197"/>
      <c r="K84" s="206"/>
    </row>
    <row r="85" spans="1:11" ht="24" customHeight="1" x14ac:dyDescent="0.15">
      <c r="A85" s="199" t="s">
        <v>156</v>
      </c>
      <c r="B85" s="29" t="s">
        <v>157</v>
      </c>
      <c r="C85" s="199" t="s">
        <v>98</v>
      </c>
      <c r="D85" s="199" t="s">
        <v>141</v>
      </c>
      <c r="E85" s="199"/>
      <c r="G85" s="204"/>
      <c r="H85" s="30" t="s">
        <v>262</v>
      </c>
      <c r="I85" s="209"/>
      <c r="J85" s="197"/>
      <c r="K85" s="206"/>
    </row>
    <row r="86" spans="1:11" ht="24" customHeight="1" x14ac:dyDescent="0.15">
      <c r="A86" s="199"/>
      <c r="B86" s="29" t="s">
        <v>158</v>
      </c>
      <c r="C86" s="199"/>
      <c r="D86" s="199"/>
      <c r="E86" s="199"/>
      <c r="G86" s="204"/>
      <c r="H86" s="30" t="s">
        <v>263</v>
      </c>
      <c r="I86" s="209"/>
      <c r="J86" s="197"/>
      <c r="K86" s="206"/>
    </row>
    <row r="87" spans="1:11" ht="24" customHeight="1" x14ac:dyDescent="0.15">
      <c r="A87" s="199"/>
      <c r="B87" s="29" t="s">
        <v>159</v>
      </c>
      <c r="C87" s="199"/>
      <c r="D87" s="199"/>
      <c r="E87" s="199"/>
      <c r="G87" s="204"/>
      <c r="H87" s="30" t="s">
        <v>311</v>
      </c>
      <c r="I87" s="210"/>
      <c r="J87" s="198"/>
      <c r="K87" s="207"/>
    </row>
    <row r="88" spans="1:11" ht="24" customHeight="1" x14ac:dyDescent="0.15">
      <c r="A88" s="199"/>
      <c r="B88" s="29" t="s">
        <v>160</v>
      </c>
      <c r="C88" s="199"/>
      <c r="D88" s="199"/>
      <c r="E88" s="199"/>
      <c r="G88" s="204" t="s">
        <v>264</v>
      </c>
      <c r="H88" s="29" t="s">
        <v>179</v>
      </c>
      <c r="I88" s="199" t="s">
        <v>55</v>
      </c>
      <c r="J88" s="199" t="s">
        <v>265</v>
      </c>
      <c r="K88" s="204"/>
    </row>
    <row r="89" spans="1:11" ht="24" customHeight="1" x14ac:dyDescent="0.15">
      <c r="A89" s="199"/>
      <c r="B89" s="29" t="s">
        <v>161</v>
      </c>
      <c r="C89" s="199"/>
      <c r="D89" s="199"/>
      <c r="E89" s="199"/>
      <c r="G89" s="204"/>
      <c r="H89" s="29" t="s">
        <v>266</v>
      </c>
      <c r="I89" s="199"/>
      <c r="J89" s="199"/>
      <c r="K89" s="204"/>
    </row>
    <row r="90" spans="1:11" ht="24" customHeight="1" x14ac:dyDescent="0.15">
      <c r="A90" s="199"/>
      <c r="B90" s="29" t="s">
        <v>162</v>
      </c>
      <c r="C90" s="199"/>
      <c r="D90" s="199"/>
      <c r="E90" s="199"/>
      <c r="G90" s="204"/>
      <c r="H90" s="29" t="s">
        <v>267</v>
      </c>
      <c r="I90" s="199"/>
      <c r="J90" s="199"/>
      <c r="K90" s="204"/>
    </row>
    <row r="91" spans="1:11" ht="24" customHeight="1" x14ac:dyDescent="0.15">
      <c r="A91" s="199" t="s">
        <v>163</v>
      </c>
      <c r="B91" s="29" t="s">
        <v>157</v>
      </c>
      <c r="C91" s="199" t="s">
        <v>55</v>
      </c>
      <c r="D91" s="199" t="s">
        <v>164</v>
      </c>
      <c r="E91" s="203" t="s">
        <v>165</v>
      </c>
      <c r="G91" s="204"/>
      <c r="H91" s="29" t="s">
        <v>268</v>
      </c>
      <c r="I91" s="199"/>
      <c r="J91" s="199"/>
      <c r="K91" s="204"/>
    </row>
    <row r="92" spans="1:11" ht="24" customHeight="1" x14ac:dyDescent="0.15">
      <c r="A92" s="199"/>
      <c r="B92" s="29" t="s">
        <v>166</v>
      </c>
      <c r="C92" s="199"/>
      <c r="D92" s="199"/>
      <c r="E92" s="203"/>
    </row>
    <row r="93" spans="1:11" ht="24" customHeight="1" x14ac:dyDescent="0.15">
      <c r="A93" s="199"/>
      <c r="B93" s="29" t="s">
        <v>167</v>
      </c>
      <c r="C93" s="199"/>
      <c r="D93" s="199"/>
      <c r="E93" s="203"/>
    </row>
    <row r="94" spans="1:11" ht="24" customHeight="1" x14ac:dyDescent="0.15">
      <c r="A94" s="199"/>
      <c r="B94" s="29" t="s">
        <v>168</v>
      </c>
      <c r="C94" s="199"/>
      <c r="D94" s="199"/>
      <c r="E94" s="203"/>
      <c r="G94" s="39" t="s">
        <v>269</v>
      </c>
    </row>
    <row r="95" spans="1:11" ht="24" customHeight="1" x14ac:dyDescent="0.15">
      <c r="A95" s="199" t="s">
        <v>169</v>
      </c>
      <c r="B95" s="29" t="s">
        <v>157</v>
      </c>
      <c r="C95" s="199" t="s">
        <v>55</v>
      </c>
      <c r="D95" s="199" t="s">
        <v>170</v>
      </c>
      <c r="E95" s="203" t="s">
        <v>171</v>
      </c>
      <c r="G95" s="37" t="s">
        <v>48</v>
      </c>
      <c r="H95" s="29" t="s">
        <v>49</v>
      </c>
      <c r="I95" s="29" t="s">
        <v>50</v>
      </c>
      <c r="J95" s="29" t="s">
        <v>51</v>
      </c>
      <c r="K95" s="34" t="s">
        <v>52</v>
      </c>
    </row>
    <row r="96" spans="1:11" ht="24" customHeight="1" x14ac:dyDescent="0.15">
      <c r="A96" s="199"/>
      <c r="B96" s="29" t="s">
        <v>166</v>
      </c>
      <c r="C96" s="199"/>
      <c r="D96" s="199"/>
      <c r="E96" s="203"/>
      <c r="G96" s="200" t="s">
        <v>270</v>
      </c>
      <c r="H96" s="29" t="s">
        <v>271</v>
      </c>
      <c r="I96" s="199" t="s">
        <v>55</v>
      </c>
      <c r="J96" s="199" t="s">
        <v>272</v>
      </c>
      <c r="K96" s="204"/>
    </row>
    <row r="97" spans="1:11" ht="24" customHeight="1" x14ac:dyDescent="0.15">
      <c r="A97" s="199"/>
      <c r="B97" s="29" t="s">
        <v>172</v>
      </c>
      <c r="C97" s="199"/>
      <c r="D97" s="199"/>
      <c r="E97" s="203"/>
      <c r="G97" s="201"/>
      <c r="H97" s="29" t="s">
        <v>273</v>
      </c>
      <c r="I97" s="199"/>
      <c r="J97" s="199"/>
      <c r="K97" s="204"/>
    </row>
    <row r="98" spans="1:11" ht="24" customHeight="1" x14ac:dyDescent="0.15">
      <c r="A98" s="199"/>
      <c r="B98" s="29" t="s">
        <v>173</v>
      </c>
      <c r="C98" s="199"/>
      <c r="D98" s="199"/>
      <c r="E98" s="203"/>
      <c r="G98" s="202"/>
      <c r="H98" s="29" t="s">
        <v>274</v>
      </c>
      <c r="I98" s="199"/>
      <c r="J98" s="199"/>
      <c r="K98" s="204"/>
    </row>
    <row r="99" spans="1:11" ht="24" customHeight="1" x14ac:dyDescent="0.15">
      <c r="A99" s="199" t="s">
        <v>174</v>
      </c>
      <c r="B99" s="29" t="s">
        <v>157</v>
      </c>
      <c r="C99" s="199" t="s">
        <v>55</v>
      </c>
      <c r="D99" s="199" t="s">
        <v>164</v>
      </c>
      <c r="E99" s="203" t="s">
        <v>175</v>
      </c>
    </row>
    <row r="100" spans="1:11" ht="24" customHeight="1" x14ac:dyDescent="0.15">
      <c r="A100" s="199"/>
      <c r="B100" s="29" t="s">
        <v>166</v>
      </c>
      <c r="C100" s="199"/>
      <c r="D100" s="199"/>
      <c r="E100" s="203"/>
    </row>
    <row r="101" spans="1:11" ht="24" customHeight="1" x14ac:dyDescent="0.15">
      <c r="A101" s="199"/>
      <c r="B101" s="29" t="s">
        <v>176</v>
      </c>
      <c r="C101" s="199"/>
      <c r="D101" s="199"/>
      <c r="E101" s="203"/>
    </row>
    <row r="102" spans="1:11" ht="24" customHeight="1" x14ac:dyDescent="0.15">
      <c r="A102" s="199"/>
      <c r="B102" s="29" t="s">
        <v>177</v>
      </c>
      <c r="C102" s="199"/>
      <c r="D102" s="199"/>
      <c r="E102" s="203"/>
    </row>
    <row r="103" spans="1:11" ht="24" customHeight="1" x14ac:dyDescent="0.15">
      <c r="A103" s="199" t="s">
        <v>178</v>
      </c>
      <c r="B103" s="29" t="s">
        <v>179</v>
      </c>
      <c r="C103" s="199" t="s">
        <v>55</v>
      </c>
      <c r="D103" s="199" t="s">
        <v>180</v>
      </c>
      <c r="E103" s="199"/>
    </row>
    <row r="104" spans="1:11" ht="24" customHeight="1" x14ac:dyDescent="0.15">
      <c r="A104" s="199"/>
      <c r="B104" s="29" t="s">
        <v>181</v>
      </c>
      <c r="C104" s="199"/>
      <c r="D104" s="199"/>
      <c r="E104" s="199"/>
    </row>
    <row r="105" spans="1:11" ht="24" customHeight="1" x14ac:dyDescent="0.15">
      <c r="A105" s="199"/>
      <c r="B105" s="29" t="s">
        <v>182</v>
      </c>
      <c r="C105" s="199"/>
      <c r="D105" s="199"/>
      <c r="E105" s="199"/>
    </row>
    <row r="106" spans="1:11" ht="24" customHeight="1" x14ac:dyDescent="0.15">
      <c r="A106" s="199"/>
      <c r="B106" s="29" t="s">
        <v>183</v>
      </c>
      <c r="C106" s="199"/>
      <c r="D106" s="199"/>
      <c r="E106" s="199"/>
    </row>
    <row r="107" spans="1:11" ht="24" customHeight="1" x14ac:dyDescent="0.15">
      <c r="A107" s="199"/>
      <c r="B107" s="29" t="s">
        <v>184</v>
      </c>
      <c r="C107" s="199"/>
      <c r="D107" s="199"/>
      <c r="E107" s="199"/>
    </row>
    <row r="108" spans="1:11" ht="24" customHeight="1" x14ac:dyDescent="0.15">
      <c r="A108" s="33"/>
      <c r="B108" s="33"/>
      <c r="C108" s="33"/>
      <c r="D108" s="33"/>
      <c r="E108" s="33"/>
    </row>
  </sheetData>
  <mergeCells count="166">
    <mergeCell ref="A3:E3"/>
    <mergeCell ref="A4:E4"/>
    <mergeCell ref="A5:E5"/>
    <mergeCell ref="A6:E6"/>
    <mergeCell ref="A10:A12"/>
    <mergeCell ref="C10:C12"/>
    <mergeCell ref="D10:D12"/>
    <mergeCell ref="E10:E12"/>
    <mergeCell ref="G10:G12"/>
    <mergeCell ref="I10:I12"/>
    <mergeCell ref="J10:J12"/>
    <mergeCell ref="K10:K12"/>
    <mergeCell ref="A13:A16"/>
    <mergeCell ref="C13:C16"/>
    <mergeCell ref="D13:D16"/>
    <mergeCell ref="E13:E16"/>
    <mergeCell ref="G13:G16"/>
    <mergeCell ref="I13:I16"/>
    <mergeCell ref="J13:J16"/>
    <mergeCell ref="K13:K16"/>
    <mergeCell ref="A17:A22"/>
    <mergeCell ref="C17:C22"/>
    <mergeCell ref="D17:D22"/>
    <mergeCell ref="E17:E22"/>
    <mergeCell ref="G17:G19"/>
    <mergeCell ref="I17:I19"/>
    <mergeCell ref="J17:J19"/>
    <mergeCell ref="K17:K19"/>
    <mergeCell ref="G20:G22"/>
    <mergeCell ref="I20:I22"/>
    <mergeCell ref="J20:J22"/>
    <mergeCell ref="K20:K22"/>
    <mergeCell ref="G31:G33"/>
    <mergeCell ref="A27:A35"/>
    <mergeCell ref="C27:C35"/>
    <mergeCell ref="D27:D35"/>
    <mergeCell ref="E27:E35"/>
    <mergeCell ref="G34:G38"/>
    <mergeCell ref="I34:I38"/>
    <mergeCell ref="J34:J38"/>
    <mergeCell ref="K34:K38"/>
    <mergeCell ref="J23:J27"/>
    <mergeCell ref="K23:K27"/>
    <mergeCell ref="G28:G30"/>
    <mergeCell ref="I28:I30"/>
    <mergeCell ref="J28:J30"/>
    <mergeCell ref="K28:K30"/>
    <mergeCell ref="A23:A26"/>
    <mergeCell ref="C23:C26"/>
    <mergeCell ref="D23:D26"/>
    <mergeCell ref="E23:E26"/>
    <mergeCell ref="G23:G27"/>
    <mergeCell ref="I23:I27"/>
    <mergeCell ref="I31:I33"/>
    <mergeCell ref="J31:J33"/>
    <mergeCell ref="K31:K33"/>
    <mergeCell ref="I47:I51"/>
    <mergeCell ref="J47:J51"/>
    <mergeCell ref="K47:K51"/>
    <mergeCell ref="A55:A57"/>
    <mergeCell ref="C55:C57"/>
    <mergeCell ref="D55:D57"/>
    <mergeCell ref="E55:E57"/>
    <mergeCell ref="A36:A39"/>
    <mergeCell ref="C36:C39"/>
    <mergeCell ref="D36:D39"/>
    <mergeCell ref="E36:E39"/>
    <mergeCell ref="A40:A45"/>
    <mergeCell ref="C40:C45"/>
    <mergeCell ref="D40:D45"/>
    <mergeCell ref="E40:E45"/>
    <mergeCell ref="A46:A48"/>
    <mergeCell ref="C46:C48"/>
    <mergeCell ref="D46:D48"/>
    <mergeCell ref="E46:E48"/>
    <mergeCell ref="A49:A54"/>
    <mergeCell ref="C49:C54"/>
    <mergeCell ref="D49:D54"/>
    <mergeCell ref="E49:E54"/>
    <mergeCell ref="G47:G51"/>
    <mergeCell ref="G52:G54"/>
    <mergeCell ref="I52:I54"/>
    <mergeCell ref="J52:J54"/>
    <mergeCell ref="A65:A69"/>
    <mergeCell ref="C65:C69"/>
    <mergeCell ref="D65:D69"/>
    <mergeCell ref="E65:E69"/>
    <mergeCell ref="K52:K54"/>
    <mergeCell ref="G55:G58"/>
    <mergeCell ref="I55:I58"/>
    <mergeCell ref="J55:J58"/>
    <mergeCell ref="K55:K58"/>
    <mergeCell ref="J59:J62"/>
    <mergeCell ref="K59:K62"/>
    <mergeCell ref="A58:A64"/>
    <mergeCell ref="C58:C64"/>
    <mergeCell ref="D58:D64"/>
    <mergeCell ref="E58:E64"/>
    <mergeCell ref="K70:K76"/>
    <mergeCell ref="A70:A72"/>
    <mergeCell ref="C70:C72"/>
    <mergeCell ref="D70:D72"/>
    <mergeCell ref="E70:E72"/>
    <mergeCell ref="J63:J69"/>
    <mergeCell ref="K63:K69"/>
    <mergeCell ref="G59:G62"/>
    <mergeCell ref="I59:I62"/>
    <mergeCell ref="A73:A77"/>
    <mergeCell ref="C73:C77"/>
    <mergeCell ref="D73:D77"/>
    <mergeCell ref="E73:E77"/>
    <mergeCell ref="B76:B77"/>
    <mergeCell ref="B74:B75"/>
    <mergeCell ref="A78:A84"/>
    <mergeCell ref="C78:C84"/>
    <mergeCell ref="D78:D84"/>
    <mergeCell ref="E78:E84"/>
    <mergeCell ref="J70:J76"/>
    <mergeCell ref="G83:G87"/>
    <mergeCell ref="I83:I87"/>
    <mergeCell ref="J83:J87"/>
    <mergeCell ref="A85:A90"/>
    <mergeCell ref="C85:C90"/>
    <mergeCell ref="D85:D90"/>
    <mergeCell ref="E85:E90"/>
    <mergeCell ref="G88:G91"/>
    <mergeCell ref="I88:I91"/>
    <mergeCell ref="J88:J91"/>
    <mergeCell ref="G70:G76"/>
    <mergeCell ref="I70:I76"/>
    <mergeCell ref="C91:C94"/>
    <mergeCell ref="D91:D94"/>
    <mergeCell ref="E91:E94"/>
    <mergeCell ref="G96:G98"/>
    <mergeCell ref="I96:I98"/>
    <mergeCell ref="J96:J98"/>
    <mergeCell ref="K96:K98"/>
    <mergeCell ref="G77:G82"/>
    <mergeCell ref="I77:I82"/>
    <mergeCell ref="J77:J82"/>
    <mergeCell ref="K77:K82"/>
    <mergeCell ref="K83:K87"/>
    <mergeCell ref="J39:J43"/>
    <mergeCell ref="K39:K43"/>
    <mergeCell ref="G44:G46"/>
    <mergeCell ref="I44:I46"/>
    <mergeCell ref="J44:J46"/>
    <mergeCell ref="K44:K46"/>
    <mergeCell ref="A103:A107"/>
    <mergeCell ref="C103:C107"/>
    <mergeCell ref="D103:D107"/>
    <mergeCell ref="E103:E107"/>
    <mergeCell ref="G39:G43"/>
    <mergeCell ref="I39:I43"/>
    <mergeCell ref="G63:G69"/>
    <mergeCell ref="I63:I69"/>
    <mergeCell ref="A95:A98"/>
    <mergeCell ref="C95:C98"/>
    <mergeCell ref="D95:D98"/>
    <mergeCell ref="E95:E98"/>
    <mergeCell ref="A99:A102"/>
    <mergeCell ref="C99:C102"/>
    <mergeCell ref="D99:D102"/>
    <mergeCell ref="E99:E102"/>
    <mergeCell ref="K88:K91"/>
    <mergeCell ref="A91:A94"/>
  </mergeCells>
  <phoneticPr fontId="1"/>
  <pageMargins left="0.51181102362204722" right="0.51181102362204722" top="0.74803149606299213" bottom="0.74803149606299213" header="0.31496062992125984" footer="0.31496062992125984"/>
  <pageSetup paperSize="9" scale="32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学際日本学プログラム</vt:lpstr>
      <vt:lpstr>学際日本学プログラム(記載例)</vt:lpstr>
      <vt:lpstr>モジュール一覧</vt:lpstr>
      <vt:lpstr>モジュール一覧!Print_Area</vt:lpstr>
      <vt:lpstr>学際日本学プログラム!Print_Area</vt:lpstr>
      <vt:lpstr>'学際日本学プログラム(記載例)'!Print_Area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2022-04-14T12:17:42Z</dcterms:created>
  <dcterms:modified xsi:type="dcterms:W3CDTF">2026-03-31T03:05:13Z</dcterms:modified>
</cp:coreProperties>
</file>